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28" yWindow="-120" windowWidth="15636" windowHeight="11760"/>
  </bookViews>
  <sheets>
    <sheet name="rozpočet" sheetId="2" r:id="rId1"/>
    <sheet name="List3" sheetId="3" r:id="rId2"/>
  </sheets>
  <definedNames>
    <definedName name="_xlnm.Print_Titles" localSheetId="0">rozpočet!$24:$24</definedName>
    <definedName name="_xlnm.Print_Area" localSheetId="0">rozpočet!$A$1:$G$275</definedName>
  </definedNames>
  <calcPr calcId="125725"/>
</workbook>
</file>

<file path=xl/calcChain.xml><?xml version="1.0" encoding="utf-8"?>
<calcChain xmlns="http://schemas.openxmlformats.org/spreadsheetml/2006/main">
  <c r="G136" i="2"/>
  <c r="G135"/>
  <c r="G184"/>
  <c r="G143"/>
  <c r="G142"/>
  <c r="G141"/>
  <c r="G140"/>
  <c r="G139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2"/>
  <c r="G241"/>
  <c r="G240"/>
  <c r="G239"/>
  <c r="G238"/>
  <c r="G237"/>
  <c r="G236"/>
  <c r="G235"/>
  <c r="G234"/>
  <c r="G233"/>
  <c r="G144" l="1"/>
  <c r="G270"/>
  <c r="E18" l="1"/>
  <c r="E6"/>
  <c r="G232" l="1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2"/>
  <c r="G201"/>
  <c r="G200"/>
  <c r="G199"/>
  <c r="G198"/>
  <c r="G197"/>
  <c r="G196"/>
  <c r="G195"/>
  <c r="G194"/>
  <c r="G193"/>
  <c r="G192"/>
  <c r="G191"/>
  <c r="G190"/>
  <c r="G189"/>
  <c r="G188"/>
  <c r="G187"/>
  <c r="G243" l="1"/>
  <c r="G203"/>
  <c r="E16" s="1"/>
  <c r="E17" l="1"/>
  <c r="F152"/>
  <c r="G155"/>
  <c r="G156"/>
  <c r="G134"/>
  <c r="G133"/>
  <c r="G132"/>
  <c r="G131"/>
  <c r="G130"/>
  <c r="G129"/>
  <c r="G128"/>
  <c r="G127"/>
  <c r="G126"/>
  <c r="G125"/>
  <c r="G113"/>
  <c r="G122" l="1"/>
  <c r="G121"/>
  <c r="G120"/>
  <c r="G119"/>
  <c r="G118"/>
  <c r="G117"/>
  <c r="G116"/>
  <c r="G115"/>
  <c r="G114"/>
  <c r="G57" l="1"/>
  <c r="G55"/>
  <c r="G54"/>
  <c r="G53"/>
  <c r="G52"/>
  <c r="G51"/>
  <c r="G50"/>
  <c r="G182"/>
  <c r="G181"/>
  <c r="G58" l="1"/>
  <c r="E180"/>
  <c r="G179"/>
  <c r="G178"/>
  <c r="G177"/>
  <c r="G176"/>
  <c r="G175"/>
  <c r="G174"/>
  <c r="G173"/>
  <c r="G172"/>
  <c r="G171"/>
  <c r="G170"/>
  <c r="E41"/>
  <c r="G41" s="1"/>
  <c r="G28"/>
  <c r="G29"/>
  <c r="G30"/>
  <c r="G31"/>
  <c r="G32"/>
  <c r="G33"/>
  <c r="G34"/>
  <c r="G35"/>
  <c r="G36"/>
  <c r="G37"/>
  <c r="G38"/>
  <c r="G39"/>
  <c r="G40"/>
  <c r="G27"/>
  <c r="G123" l="1"/>
  <c r="E74"/>
  <c r="E73"/>
  <c r="G42"/>
  <c r="G44" l="1"/>
  <c r="G56"/>
  <c r="G46"/>
  <c r="G47"/>
  <c r="G48"/>
  <c r="G49"/>
  <c r="G183" l="1"/>
  <c r="G180"/>
  <c r="G185" l="1"/>
  <c r="E109"/>
  <c r="E108"/>
  <c r="E104"/>
  <c r="E103"/>
  <c r="E91"/>
  <c r="E90"/>
  <c r="E86"/>
  <c r="E85"/>
  <c r="D15" l="1"/>
  <c r="G273"/>
  <c r="G274" s="1"/>
  <c r="G275" s="1"/>
  <c r="D20" l="1"/>
  <c r="D21" s="1"/>
  <c r="D19"/>
  <c r="G157"/>
  <c r="G158" s="1"/>
  <c r="G124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78"/>
  <c r="G79"/>
  <c r="G80"/>
  <c r="G81"/>
  <c r="G82"/>
  <c r="G83"/>
  <c r="G84"/>
  <c r="G85"/>
  <c r="G86"/>
  <c r="G87"/>
  <c r="G88"/>
  <c r="G89"/>
  <c r="G90"/>
  <c r="G91"/>
  <c r="G92"/>
  <c r="G93"/>
  <c r="G64"/>
  <c r="G65"/>
  <c r="G66"/>
  <c r="G70"/>
  <c r="G43"/>
  <c r="G45"/>
  <c r="G146"/>
  <c r="G26"/>
  <c r="G147"/>
  <c r="G148"/>
  <c r="G149"/>
  <c r="G150"/>
  <c r="G151"/>
  <c r="G62"/>
  <c r="G63"/>
  <c r="G67"/>
  <c r="G68"/>
  <c r="G69"/>
  <c r="G71"/>
  <c r="G72"/>
  <c r="G73"/>
  <c r="G75"/>
  <c r="E8" l="1"/>
  <c r="G153"/>
  <c r="F112"/>
  <c r="G74"/>
  <c r="D7" l="1"/>
  <c r="G160"/>
  <c r="G77"/>
  <c r="F94" s="1"/>
  <c r="G61"/>
  <c r="G137" l="1"/>
  <c r="G59"/>
  <c r="G161"/>
  <c r="E9" s="1"/>
  <c r="F76"/>
  <c r="D4" l="1"/>
  <c r="G163"/>
  <c r="G164" s="1"/>
  <c r="G165" s="1"/>
  <c r="D5"/>
  <c r="D10" l="1"/>
  <c r="D11" s="1"/>
  <c r="D12" s="1"/>
</calcChain>
</file>

<file path=xl/sharedStrings.xml><?xml version="1.0" encoding="utf-8"?>
<sst xmlns="http://schemas.openxmlformats.org/spreadsheetml/2006/main" count="716" uniqueCount="258">
  <si>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</si>
  <si>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</si>
  <si>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</si>
  <si>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</si>
  <si>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</si>
  <si>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</si>
  <si>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</si>
  <si>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</si>
  <si>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nákl.obv.opat.</t>
  </si>
  <si>
    <t>Cena celkem bez DPH</t>
  </si>
  <si>
    <t>Cena celkem vč. DPH</t>
  </si>
  <si>
    <t>184 10-2115</t>
  </si>
  <si>
    <t>Osazení kůlu k dřevině s uvázáním, délky kůlů do 2-3 m</t>
  </si>
  <si>
    <t xml:space="preserve">Řez stromů průměr koruny do 2m, po výsadbě </t>
  </si>
  <si>
    <t>184 80-6111</t>
  </si>
  <si>
    <t>specifikace</t>
  </si>
  <si>
    <r>
      <t xml:space="preserve">Výsadba dřeviny s balem </t>
    </r>
    <r>
      <rPr>
        <sz val="9"/>
        <color indexed="8"/>
        <rFont val="Arial"/>
        <family val="2"/>
        <charset val="238"/>
      </rPr>
      <t>do předem vyhloubené jamky se zalitím, přes 500 do 600 mm</t>
    </r>
  </si>
  <si>
    <t>DPH 21%</t>
  </si>
  <si>
    <t>kg</t>
  </si>
  <si>
    <r>
      <t>m</t>
    </r>
    <r>
      <rPr>
        <vertAlign val="superscript"/>
        <sz val="9"/>
        <rFont val="Arial"/>
        <family val="2"/>
        <charset val="238"/>
      </rPr>
      <t>2</t>
    </r>
  </si>
  <si>
    <t>Hloubení jamek pro vysazování rostlin bez výměny půdy, přes 0,40 do 1,00 m3</t>
  </si>
  <si>
    <t>18580-4312</t>
  </si>
  <si>
    <t>Dovoz závlahové vody do 6km</t>
  </si>
  <si>
    <t>18585-1111</t>
  </si>
  <si>
    <t>PŘÍPRAVNÉ PRÁCE</t>
  </si>
  <si>
    <t>Ochrana proti škodám zvěří nátěrem - stromy</t>
  </si>
  <si>
    <t>Kč/100bm</t>
  </si>
  <si>
    <t>Přípravné práce celkem:</t>
  </si>
  <si>
    <t>Výsadba stromů a keřů celkem:</t>
  </si>
  <si>
    <r>
      <t>Hloubení jamek pro vysazování bez výměny půdy, přes 0,125 do 0,40 m</t>
    </r>
    <r>
      <rPr>
        <sz val="9"/>
        <rFont val="Calibri"/>
        <family val="2"/>
        <charset val="238"/>
      </rPr>
      <t>³</t>
    </r>
  </si>
  <si>
    <t>Kč/ha</t>
  </si>
  <si>
    <t>kontrolní součet</t>
  </si>
  <si>
    <t>celková rekapitulace</t>
  </si>
  <si>
    <t>přípravné práce</t>
  </si>
  <si>
    <t>CELKEM bez DPH</t>
  </si>
  <si>
    <t>CELKEM s DPH</t>
  </si>
  <si>
    <t>Náklady spojené s rozvozem vody</t>
  </si>
  <si>
    <t>Dřevěné příčky  ke spojení kůlů (3 ks/strom)</t>
  </si>
  <si>
    <t>Úvazkový popruh, hřeby</t>
  </si>
  <si>
    <t>Dřevěný kotvící kůl délka 3m, průměr 8cm, impregnovaný</t>
  </si>
  <si>
    <t>183 10-1121</t>
  </si>
  <si>
    <t>Ukotvení dřeviny třemi a více kůly průměru do 100 mm, délky přes 2 m do 3m</t>
  </si>
  <si>
    <t>184 21-5133</t>
  </si>
  <si>
    <t>184 21-5412</t>
  </si>
  <si>
    <t>184 81-3134</t>
  </si>
  <si>
    <t>Ochrana dřevin před okusem zvěří chemicky nátěrem - listnatých, výšky přes 70cm</t>
  </si>
  <si>
    <t>Řez stromů výchovný před 2m do 4m</t>
  </si>
  <si>
    <t>184 80-6112</t>
  </si>
  <si>
    <t>Zhotovení závlahové mísy u solitérních dřevin, o průměru mísy přes 0,5 do 1m</t>
  </si>
  <si>
    <t>kontrolní součet/1ks</t>
  </si>
  <si>
    <t>Výsadba stromů bez balu do předem vyhloubené jamky se zalitím, při v. kmene do 1,8m</t>
  </si>
  <si>
    <t>184 20-1111</t>
  </si>
  <si>
    <t>184 21-5113</t>
  </si>
  <si>
    <t>kontrolní součet /1ks</t>
  </si>
  <si>
    <t>Hnojivo ref. Silvamix forte - tablety (4ks ke stromu)</t>
  </si>
  <si>
    <t xml:space="preserve">Hnojivo ref. Silvamix forte - tablety (5ks ke stromu) </t>
  </si>
  <si>
    <t>Chem. ochrana ref.Recervin - chem ochrana proti letnímu loupání a zimnímu ohryzu zvěří</t>
  </si>
  <si>
    <r>
      <t xml:space="preserve">Zálivka rostlin v plochách </t>
    </r>
    <r>
      <rPr>
        <sz val="9"/>
        <rFont val="Calibri"/>
        <family val="2"/>
        <charset val="238"/>
      </rPr>
      <t>(10l/m²)</t>
    </r>
  </si>
  <si>
    <t>Borka mulčovací (15-40 mm frakce)</t>
  </si>
  <si>
    <r>
      <t>Kč/m</t>
    </r>
    <r>
      <rPr>
        <vertAlign val="superscript"/>
        <sz val="9"/>
        <rFont val="Arial"/>
        <family val="2"/>
        <charset val="238"/>
      </rPr>
      <t>2</t>
    </r>
  </si>
  <si>
    <t>založení travo-bylinného porostu výsevem (vč. ceny osiva) - zatravnění</t>
  </si>
  <si>
    <t>Založení travo-bylinného porostu výsevem  - osetí, zavláčení, zaválcování</t>
  </si>
  <si>
    <t>Dokončovací péče + první seč s odstraněním pokosené hmoty, odvoz a likvidace posečené hmoty</t>
  </si>
  <si>
    <t>VÝSADBA STROMŮ</t>
  </si>
  <si>
    <t>výsadba - ovocný strom vysokokmen prostokořenný</t>
  </si>
  <si>
    <t>výsadba alejového stromu s balem, ok 12-14</t>
  </si>
  <si>
    <t>výsadba alejového stromu s balem, ok 14-16</t>
  </si>
  <si>
    <t>ROZVOJOVÁ PÉČE O VÝSADBY</t>
  </si>
  <si>
    <t>Rozvojová péče o výsadby celkem:</t>
  </si>
  <si>
    <t>součástí všech položek je doprava a přesun na lokalitě (kap. obnova cesty samostatně přesuny hmot na staveništi)</t>
  </si>
  <si>
    <t>výsadba stromů</t>
  </si>
  <si>
    <t>rozvojová péče o výsadby</t>
  </si>
  <si>
    <t>Založení travo-bylinné směsi - okolí cest a zemní nezpevněné krajnice, sady celkem:</t>
  </si>
  <si>
    <t xml:space="preserve">Kácení volné - průměr kmene na řez.ploše pařezu 11-20cm </t>
  </si>
  <si>
    <t>Kácení volné - průměr kmene na řez.ploše pařezu 21-30cm</t>
  </si>
  <si>
    <t xml:space="preserve">Kácení volné - průměr kmene na řez.ploše pařezu 31-40cm </t>
  </si>
  <si>
    <t>Štěpkování (objem štěpky po štěpkování), vyřezání větví, kmenů a uložení</t>
  </si>
  <si>
    <r>
      <t>m</t>
    </r>
    <r>
      <rPr>
        <sz val="9"/>
        <rFont val="Calibri"/>
        <family val="2"/>
        <charset val="238"/>
      </rPr>
      <t>³</t>
    </r>
  </si>
  <si>
    <t>Řez solitérních keřů do průměru koruny 1,5-3m</t>
  </si>
  <si>
    <t>NEUZNATELNÉ NÁKLADY</t>
  </si>
  <si>
    <t>Neuznatelné náklady cena celkem bez DPH</t>
  </si>
  <si>
    <t>Neuznatelné náklady cena celkem vč. DPH</t>
  </si>
  <si>
    <t>neuznatelné náklady</t>
  </si>
  <si>
    <t>Geodetické práce - vytyčení parcel, výsadby</t>
  </si>
  <si>
    <t>Řez solitérních keřů do průměru koruny do 1,5m</t>
  </si>
  <si>
    <t>Náklady na sazenici (OK 14-16 cm s balem) - Tilia cordata Vk 3xp 14-16</t>
  </si>
  <si>
    <t>Příprava půdy pro sadovické úpravy (chemické odplevelení 2x, úprava terénu, rozrušení půdy - kultivátorování, obdělání půdy - vláčení, válení, hrabání), vč. odstranění ruderálního porostu</t>
  </si>
  <si>
    <t>REVITALIZACE INTRAVILÁNOVÉ ZELENĚ V OBCI MĚLNICKÉ VTELNO</t>
  </si>
  <si>
    <t xml:space="preserve">Kácení volné - průměr kmene na řez.ploše pařezu 41-50cm </t>
  </si>
  <si>
    <t xml:space="preserve">Kácení volné - průměr kmene na řez.ploše pařezu 51-60cm </t>
  </si>
  <si>
    <t xml:space="preserve">Kácení volné - průměr kmene na řez.ploše pařezu 61-70cm </t>
  </si>
  <si>
    <t xml:space="preserve">Kácení volné - průměr kmene na řez.ploše pařezu nad 100cm </t>
  </si>
  <si>
    <t xml:space="preserve">Kácení postupné - průměr kmene na řez.ploše pařezu 11-20cm </t>
  </si>
  <si>
    <t>Kácení postupné - průměr kmene na řez.ploše pařezu 21-30cm</t>
  </si>
  <si>
    <t xml:space="preserve">Kácení postupné - průměr kmene na řez.ploše pařezu 31-40cm </t>
  </si>
  <si>
    <t xml:space="preserve">Kácení postupné - průměr kmene na řez.ploše pařezu 41-50cm </t>
  </si>
  <si>
    <t xml:space="preserve">Kácení postupné - průměr kmene na řez.ploše pařezu 51-60cm </t>
  </si>
  <si>
    <t xml:space="preserve">Kácení postupné - průměr kmene na řez.ploše pařezu 61-70cm </t>
  </si>
  <si>
    <t xml:space="preserve">Kácení postupné - průměr kmene na řez.ploše pařezu 81-90cm </t>
  </si>
  <si>
    <t xml:space="preserve">Kácení postupné - průměr kmene na řez.ploše pařezu 71-80cm </t>
  </si>
  <si>
    <t xml:space="preserve">Akustický termograf - vyšetření kmene  S26 na lokalitě NÁVES MĚLNICKÉ VTELNO </t>
  </si>
  <si>
    <r>
      <t>Řez stromů prováděný lezeckou technikou - Zdravotní řez - plocha stromu do 50m</t>
    </r>
    <r>
      <rPr>
        <sz val="9"/>
        <rFont val="Calibri"/>
        <family val="2"/>
        <charset val="238"/>
      </rPr>
      <t xml:space="preserve">² </t>
    </r>
  </si>
  <si>
    <r>
      <t>Řez stromů prováděný lezeckou technikou - Zdravotní řez - plocha stromu 51-100m</t>
    </r>
    <r>
      <rPr>
        <sz val="9"/>
        <rFont val="Calibri"/>
        <family val="2"/>
        <charset val="238"/>
      </rPr>
      <t xml:space="preserve">² </t>
    </r>
  </si>
  <si>
    <r>
      <t>Řez stromů prováděný lezeckou technikou - Zdravotní řez - plocha stromu 101-200m</t>
    </r>
    <r>
      <rPr>
        <sz val="9"/>
        <rFont val="Calibri"/>
        <family val="2"/>
        <charset val="238"/>
      </rPr>
      <t xml:space="preserve">² </t>
    </r>
  </si>
  <si>
    <r>
      <t>Řez stromů prováděný lezeckou technikou - Zdravotní řez - plocha stromu 201-300m</t>
    </r>
    <r>
      <rPr>
        <sz val="9"/>
        <rFont val="Calibri"/>
        <family val="2"/>
        <charset val="238"/>
      </rPr>
      <t xml:space="preserve">² </t>
    </r>
  </si>
  <si>
    <r>
      <t>Řez stromů prováděný lezeckou technikou - Zdravotní řez - plocha stromu 301-400m</t>
    </r>
    <r>
      <rPr>
        <sz val="9"/>
        <rFont val="Calibri"/>
        <family val="2"/>
        <charset val="238"/>
      </rPr>
      <t xml:space="preserve">² </t>
    </r>
  </si>
  <si>
    <r>
      <t>Řez stromů prováděný lezeckou technikou - Zdravotní řez - plocha stromu 51-100m</t>
    </r>
    <r>
      <rPr>
        <sz val="9"/>
        <rFont val="Calibri"/>
        <family val="2"/>
        <charset val="238"/>
      </rPr>
      <t xml:space="preserve">²  (neuznatelné - </t>
    </r>
    <r>
      <rPr>
        <i/>
        <sz val="9"/>
        <rFont val="Calibri"/>
        <family val="2"/>
        <charset val="238"/>
      </rPr>
      <t>Acer negundo</t>
    </r>
    <r>
      <rPr>
        <sz val="9"/>
        <rFont val="Calibri"/>
        <family val="2"/>
        <charset val="238"/>
      </rPr>
      <t>)</t>
    </r>
  </si>
  <si>
    <r>
      <t>Řez stromů prováděný lezeckou technikou - Redukce obvodová - plocha stromu 201-300m</t>
    </r>
    <r>
      <rPr>
        <sz val="9"/>
        <rFont val="Calibri"/>
        <family val="2"/>
        <charset val="238"/>
      </rPr>
      <t xml:space="preserve">² </t>
    </r>
  </si>
  <si>
    <r>
      <t>Řez stromů prováděný lezeckou technikou - Redukce obvodová - plocha stromu 301-400m</t>
    </r>
    <r>
      <rPr>
        <sz val="9"/>
        <rFont val="Calibri"/>
        <family val="2"/>
        <charset val="238"/>
      </rPr>
      <t xml:space="preserve">² </t>
    </r>
  </si>
  <si>
    <t xml:space="preserve">Příplatek: Řez stromů prováděný lezeckou technikou - Lokální redukce z důvodu stabilizace - plocha stromu 201-300m² </t>
  </si>
  <si>
    <t xml:space="preserve">Příplatek: Řez stromů prováděný lezeckou technikou - Zdravotní řez - plocha stromu 301-400m² </t>
  </si>
  <si>
    <t xml:space="preserve">Příplatek: Řez stromů prováděný lezeckou technikou -Řez bezpečnostní - plocha stromu 201-300m² </t>
  </si>
  <si>
    <t xml:space="preserve">Příplatek: Řez stromů prováděný lezeckou technikou - Řez bezpečnostní  - plocha stromu 301-400m² </t>
  </si>
  <si>
    <t>Statická vazba vč. materiálu a instalace</t>
  </si>
  <si>
    <t>Odfrézování pařezů do hloubky 20cm se zasypáním jámy a zhutněním upraveného terénu, všechny pařezy u stromů kácených v rámci projektu</t>
  </si>
  <si>
    <t>Instalace chráničky kmene proti poškození strunovou sekačkou</t>
  </si>
  <si>
    <t>Zhotovení obalu kmene v jedné vrstvě - rákosová rohož</t>
  </si>
  <si>
    <t xml:space="preserve">Rákosová rohož jedna vrstva rákosové rohože s dutým stéblem, výška 160 cm </t>
  </si>
  <si>
    <t xml:space="preserve">Chránička kmene proti poškození strunovou sekačkou (ref. TreeProtector - chránička zelená TP-G-1) </t>
  </si>
  <si>
    <t>Náklady na sazenici (OK 12-14 cm s balem) - Aesculus hippocatanum Vk 3xp 12-14</t>
  </si>
  <si>
    <t>Náklady na sazenici (OK 12-14 cm s balem) - Betula pendula Vk 3xp 12-14</t>
  </si>
  <si>
    <t>Náklady na sazenici (OK 12-14 cm s balem) - Prunus serrulata 'Kanzan' Vk 3xp 12-14</t>
  </si>
  <si>
    <t>Náklady na sazenici (OK 12-14 cm s balem) - Salix alba 'Tristis' Vk 3xp 12-14</t>
  </si>
  <si>
    <t>Náklady na sazenici (OK 14-16 cm s balem) - Malus floribunda Vk 3xp 14-16</t>
  </si>
  <si>
    <t>Náklady na sazenici (OK 14-16 cm s balem) - Prunus avium 'Plena' Vk 3xp 14-16</t>
  </si>
  <si>
    <t>Náklady na sazenici (OK 14-16 cm s balem) - Prunus sargentii 'Rancho' Vk 3xp 14-16</t>
  </si>
  <si>
    <t>Náklady na sazenici (OK 14-16 cm s balem) - Quercus robur Vk 3xp 14-16</t>
  </si>
  <si>
    <t>Náklady na sazenici (OK 14-16 cm s balem) - Ulmus glabra 'Pendula' Vk 3xp 14-16</t>
  </si>
  <si>
    <t>Náklady na sazenici (OK 12-14 cm s balem) - Acer cempestre Vk 3xp 12-14</t>
  </si>
  <si>
    <t>Výsadba solitérnního kontejnerovaného keře (ko 5l, min velikost do 100 cm, 3 výhony), vč. výchovného řezu, zálivky, borkování, borky</t>
  </si>
  <si>
    <t>Náklady na sazenici (ko 5l, min velikost do 100 cm, 3 výhony) - Rosa 'New Dawn'</t>
  </si>
  <si>
    <t>Náklady na sazenici (ko 5l, min velikost do 100 cm, 3 výhony) - Rosa 'Bobie Jones'</t>
  </si>
  <si>
    <t>Náklady na sazenici (ko 5l, min velikost do 100 cm, 3 výhony) - Rosa 'Schloss Eutin'</t>
  </si>
  <si>
    <t>Náklady na sazenici (ko 5l, min velikost do 100 cm, 3 výhony) - Rosa 'Summer Memories'</t>
  </si>
  <si>
    <t>Náklady na sazenici (ko 5l, min velikost do 100 cm, 3 výhony) - Rosa hugonis</t>
  </si>
  <si>
    <t>Náklady na sazenici (ko 5l, min velikost do 100 cm, 3 výhony) - Viburnum opulus</t>
  </si>
  <si>
    <t>Náklady na sazenici (ko 5l, min velikost do 100 cm, 3 výhony) - Euonymus europaeus</t>
  </si>
  <si>
    <t>Náklady na sazenici (ko 5l, min velikost do 100 cm, 3 výhony) - Swida sanguinea</t>
  </si>
  <si>
    <t>Náklady na sazenici (ko 5l, min velikost do 100 cm, 3 výhony) - Hydrangea arborescens</t>
  </si>
  <si>
    <t>Náklady na sazenici (ko 5l, min velikost do 100 cm, 3 výhony) -Ribes sanguineum</t>
  </si>
  <si>
    <t>Rozvojová péče ojednotlivé ovocné stromy se zálivkou - 3 ROKY (zálivka včetně dopravy vody, běžně 6x ročně - jinak dle potřeby, výchovný řez, kontrola, doplnění nebo odstranění ochranných a kotvících prvků, hnojení, kypření výsadbové mísy, odplevelování, ochrana proti chorobám a škůdcům, vedení deníku rozvojové péče o výsadby. Rozvojová péče je kompletní péčí o strom v průběhu tří let!.)</t>
  </si>
  <si>
    <t>Rozvojová péče ojednotlivé neovocné stromy se zálivkou - 3 ROKY (zálivka včetně dopravy vody, běžně 6x ročně - jinak dle potřeby, výchovný řez, kontrola, doplnění nebo odstranění ochranných a kotvících prvků, hnojení, kypření výsadbové mísy, odplevelování, ochrana proti chorobám a škůdcům, vedení deníku rozvojové péče o výsadby. Rozvojová péče je kompletní péčí o strom v průběhu tří let!.)</t>
  </si>
  <si>
    <t>Rozvojová péče ojednotlivé keře se zálivkou - 3 ROKY (zálivka včetně dopravy vody, běžně 6x ročně - jinak dle potřeby, výchovný řez, kontrola, hnojení, kypření výsadbové mísy, odplevelování, ochrana proti chorobám a škůdcům, vedení deníku rozvojové péče o výsadby. Rozvojová péče je kompletní péčí o strom v průběhu tří let!.)</t>
  </si>
  <si>
    <t>ZALOŽENÍ TRAVO-BYLINNÉHO POROSTU</t>
  </si>
  <si>
    <t>Osivo - travo-bylinná směs namíchaná na zakázku - Agrostis (16,5kg)</t>
  </si>
  <si>
    <t>181 10-1102</t>
  </si>
  <si>
    <t>Úprava pláně se zhutněním</t>
  </si>
  <si>
    <t>Uložení štěrku s promísením ornice a hutnění</t>
  </si>
  <si>
    <t xml:space="preserve">Rozprostření ornice - 3cm </t>
  </si>
  <si>
    <t>998 22-3011</t>
  </si>
  <si>
    <t>t</t>
  </si>
  <si>
    <t>181 45-1131</t>
  </si>
  <si>
    <t>Založení travo-bylinného porostu výsevem</t>
  </si>
  <si>
    <r>
      <t>m</t>
    </r>
    <r>
      <rPr>
        <vertAlign val="superscript"/>
        <sz val="9"/>
        <rFont val="Arial"/>
        <family val="2"/>
        <charset val="238"/>
      </rPr>
      <t>3</t>
    </r>
  </si>
  <si>
    <t>Štěrk frakce 0/32mm + doprava</t>
  </si>
  <si>
    <t>Osivo pro štěrkové trávníky,(ref. RSM 5.1. - Štěrkový trávník s řebříčkem + přídavek Thymus vulgaris 5%. Agrostis)</t>
  </si>
  <si>
    <t>18580-3211</t>
  </si>
  <si>
    <t>Uválcování povrchu trávníku</t>
  </si>
  <si>
    <r>
      <t>Zálivka rostlin v plochách</t>
    </r>
    <r>
      <rPr>
        <sz val="9"/>
        <rFont val="Calibri"/>
        <family val="2"/>
        <charset val="238"/>
      </rPr>
      <t xml:space="preserve"> (10l/m²) - zalití 2x</t>
    </r>
  </si>
  <si>
    <t>Dovoz závlahové vody do 6km - zalití 2x</t>
  </si>
  <si>
    <t>Štěrkový trávník celkem:</t>
  </si>
  <si>
    <t>součástí všech položek je doprava a přesun na lokalitě (kromě založení štěrkového trávníku)</t>
  </si>
  <si>
    <t>182 15 -1231</t>
  </si>
  <si>
    <t>Plošná úprava terénu s urovnáním povrchu, bez doplnění ornice, v hornině 1 až 4</t>
  </si>
  <si>
    <t>12020-1101</t>
  </si>
  <si>
    <t>162 20-1102</t>
  </si>
  <si>
    <t xml:space="preserve">Vodorovné přemístění do 50 m výkopku z horniny tř. 1 až 4 </t>
  </si>
  <si>
    <t>99823-1311</t>
  </si>
  <si>
    <t>Přesun hmot - dopravní vzdálenost do 5km (přesun zbylé zeminy na uložiště)</t>
  </si>
  <si>
    <r>
      <t>přepočtové koeficienty - 1,8t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štěrku=1m³, 1,4t ornice =1m³</t>
    </r>
  </si>
  <si>
    <t>Odkopávky nebo prokopávky nezapažené v hornině  - Výkop 23 cm (42t)</t>
  </si>
  <si>
    <t>Přesun hmot  (štěrk 0/32mm - 43t, ornice 20% - 8,5t)</t>
  </si>
  <si>
    <t>Přesun hmot - ornice 3cm (ornice - 6,3t)</t>
  </si>
  <si>
    <t>Katrování ornice + manipulace s ornicí (20% ornice - 8,5t, 3cm - 6,3t)</t>
  </si>
  <si>
    <t>183 21-1312</t>
  </si>
  <si>
    <t>Výsadba trvalek do připravené půdy se zalitím - okrasné trvalky</t>
  </si>
  <si>
    <t>184 91-1161</t>
  </si>
  <si>
    <t>Mulčování záhonů drceným kamenivem, tl. do 100mm</t>
  </si>
  <si>
    <t>Štěrk frakce 8/16mm  + doprava</t>
  </si>
  <si>
    <t>183 21-1313</t>
  </si>
  <si>
    <t>Výsadba cibulí  do připravené půdy se zalitím</t>
  </si>
  <si>
    <t>ZALOŽENÍ TRVALKOVÉHO ZÁHONU -ŠTĚRKOVÝ MULČ</t>
  </si>
  <si>
    <t>Založení trvalkového záhonu - štěrkový mulč, celkem:</t>
  </si>
  <si>
    <r>
      <t>Náklady na sazenici - Alcea rosea</t>
    </r>
    <r>
      <rPr>
        <sz val="11"/>
        <color rgb="FF000000"/>
        <rFont val="Calibri"/>
        <family val="2"/>
        <charset val="238"/>
      </rPr>
      <t xml:space="preserve"> 'Sunshine'- K9</t>
    </r>
  </si>
  <si>
    <r>
      <t>Náklady na sazenici - Achillea</t>
    </r>
    <r>
      <rPr>
        <sz val="11"/>
        <color rgb="FF000000"/>
        <rFont val="Calibri"/>
        <family val="2"/>
        <charset val="238"/>
      </rPr>
      <t xml:space="preserve"> 'Coronation Gold'- K9</t>
    </r>
  </si>
  <si>
    <r>
      <t>Náklady na sazenici - Papaver orientale</t>
    </r>
    <r>
      <rPr>
        <sz val="11"/>
        <color rgb="FF000000"/>
        <rFont val="Calibri"/>
        <family val="2"/>
        <charset val="238"/>
      </rPr>
      <t xml:space="preserve"> 'Pattys Plum'- K9</t>
    </r>
  </si>
  <si>
    <r>
      <t>Náklady na sazenici - Gypsophila paniculata</t>
    </r>
    <r>
      <rPr>
        <sz val="11"/>
        <color rgb="FF000000"/>
        <rFont val="Calibri"/>
        <family val="2"/>
        <charset val="238"/>
      </rPr>
      <t xml:space="preserve"> 'Bristol Fairy'- K9</t>
    </r>
  </si>
  <si>
    <r>
      <t xml:space="preserve">Náklady na sazenici - Iris barbata </t>
    </r>
    <r>
      <rPr>
        <sz val="11"/>
        <color rgb="FF000000"/>
        <rFont val="Calibri"/>
        <family val="2"/>
        <charset val="238"/>
      </rPr>
      <t>'Bianca'- K9</t>
    </r>
  </si>
  <si>
    <r>
      <t>Náklady na sazenici - Sedum</t>
    </r>
    <r>
      <rPr>
        <sz val="11"/>
        <color rgb="FF000000"/>
        <rFont val="Calibri"/>
        <family val="2"/>
        <charset val="238"/>
      </rPr>
      <t xml:space="preserve"> 'Matrona'- K9</t>
    </r>
  </si>
  <si>
    <r>
      <t>Náklady na sazenici - Penstemon digitalis</t>
    </r>
    <r>
      <rPr>
        <sz val="11"/>
        <color rgb="FF000000"/>
        <rFont val="Calibri"/>
        <family val="2"/>
        <charset val="238"/>
      </rPr>
      <t xml:space="preserve"> 'Husker´s Red Strain'- K9</t>
    </r>
  </si>
  <si>
    <t>Náklady na sazenici - Geranium magnificum- K9</t>
  </si>
  <si>
    <t>Náklady na sazenici - Hemerocallis fulva- K9</t>
  </si>
  <si>
    <r>
      <t>Náklady na sazenici - Paeonia</t>
    </r>
    <r>
      <rPr>
        <sz val="11"/>
        <color rgb="FF000000"/>
        <rFont val="Calibri"/>
        <family val="2"/>
        <charset val="238"/>
      </rPr>
      <t xml:space="preserve"> 'Primevere'- K13</t>
    </r>
  </si>
  <si>
    <r>
      <t>Náklady na sazenici - Aster dumosus</t>
    </r>
    <r>
      <rPr>
        <sz val="11"/>
        <color rgb="FF000000"/>
        <rFont val="Calibri"/>
        <family val="2"/>
        <charset val="238"/>
      </rPr>
      <t xml:space="preserve"> 'Victor'- K9</t>
    </r>
  </si>
  <si>
    <r>
      <t>Náklady na sazenici - Origanum laevigatum</t>
    </r>
    <r>
      <rPr>
        <sz val="11"/>
        <color rgb="FF000000"/>
        <rFont val="Calibri"/>
        <family val="2"/>
        <charset val="238"/>
      </rPr>
      <t xml:space="preserve"> 'Herrenhausen'- K9</t>
    </r>
  </si>
  <si>
    <t>Náklady na sazenici - Euphorbia polychroma- K9</t>
  </si>
  <si>
    <r>
      <t>Náklady na sazenici - Echinacea purpurea</t>
    </r>
    <r>
      <rPr>
        <sz val="11"/>
        <color rgb="FF000000"/>
        <rFont val="Calibri"/>
        <family val="2"/>
        <charset val="238"/>
      </rPr>
      <t xml:space="preserve"> 'Alba'- K9</t>
    </r>
  </si>
  <si>
    <t>Náklady na sazenici - Geranium renardii- K9</t>
  </si>
  <si>
    <r>
      <t xml:space="preserve">Náklady na sazenici - Bergenie </t>
    </r>
    <r>
      <rPr>
        <sz val="11"/>
        <color rgb="FF000000"/>
        <rFont val="Calibri"/>
        <family val="2"/>
        <charset val="238"/>
      </rPr>
      <t>'Winterglut'- K9</t>
    </r>
  </si>
  <si>
    <r>
      <t>Náklady na sazenici - Sedum spurium</t>
    </r>
    <r>
      <rPr>
        <sz val="11"/>
        <color rgb="FF000000"/>
        <rFont val="Calibri"/>
        <family val="2"/>
        <charset val="238"/>
      </rPr>
      <t xml:space="preserve"> 'Purpurtepich'- K9</t>
    </r>
  </si>
  <si>
    <r>
      <t>Náklady na sazenici - Geranium cantabrigiense</t>
    </r>
    <r>
      <rPr>
        <sz val="11"/>
        <color rgb="FF000000"/>
        <rFont val="Calibri"/>
        <family val="2"/>
        <charset val="238"/>
      </rPr>
      <t xml:space="preserve"> 'Cambridge'- K9</t>
    </r>
  </si>
  <si>
    <r>
      <t>Náklady na sazenici - Lychnis coronaria</t>
    </r>
    <r>
      <rPr>
        <sz val="11"/>
        <color rgb="FF000000"/>
        <rFont val="Calibri"/>
        <family val="2"/>
        <charset val="238"/>
      </rPr>
      <t xml:space="preserve"> 'Alba'- K9</t>
    </r>
  </si>
  <si>
    <t>Náklady na sazenici - Gaura lindheimeri- K9</t>
  </si>
  <si>
    <r>
      <t>Náklady na sazenici - Centranthus ruber</t>
    </r>
    <r>
      <rPr>
        <sz val="11"/>
        <color rgb="FF000000"/>
        <rFont val="Calibri"/>
        <family val="2"/>
        <charset val="238"/>
      </rPr>
      <t xml:space="preserve"> 'Coccineus'- K9</t>
    </r>
  </si>
  <si>
    <t>Náklady na cibuli -Tulipa clusiana var. chrysantha - I. Jakost</t>
  </si>
  <si>
    <t>Náklady na cibuli -Allium aflatunense - I. Jakost</t>
  </si>
  <si>
    <r>
      <t>Náklady na sazenici - Anaphalis triplinervis</t>
    </r>
    <r>
      <rPr>
        <sz val="11"/>
        <color rgb="FF000000"/>
        <rFont val="Calibri"/>
        <family val="2"/>
        <charset val="238"/>
      </rPr>
      <t>- K9</t>
    </r>
  </si>
  <si>
    <r>
      <t>Náklady na sazenici - Alcea rosea 'Polastar'</t>
    </r>
    <r>
      <rPr>
        <sz val="11"/>
        <color rgb="FF000000"/>
        <rFont val="Calibri"/>
        <family val="2"/>
        <charset val="238"/>
      </rPr>
      <t>- K9</t>
    </r>
  </si>
  <si>
    <r>
      <t>Náklady na sazenici -'Beauty of Livermere'</t>
    </r>
    <r>
      <rPr>
        <sz val="11"/>
        <color rgb="FF000000"/>
        <rFont val="Calibri"/>
        <family val="2"/>
        <charset val="238"/>
      </rPr>
      <t>- K9</t>
    </r>
  </si>
  <si>
    <r>
      <t>Náklady na sazenici - Iris barbata 'Babbeling Brook'</t>
    </r>
    <r>
      <rPr>
        <sz val="11"/>
        <color rgb="FF000000"/>
        <rFont val="Calibri"/>
        <family val="2"/>
        <charset val="238"/>
      </rPr>
      <t>- K9</t>
    </r>
  </si>
  <si>
    <t>Náklady na sazenici - Nepeta faassenii 'Kit Cat'- K9</t>
  </si>
  <si>
    <r>
      <t>Náklady na sazenici - Paeonia</t>
    </r>
    <r>
      <rPr>
        <sz val="11"/>
        <color rgb="FF000000"/>
        <rFont val="Calibri"/>
        <family val="2"/>
        <charset val="238"/>
      </rPr>
      <t xml:space="preserve"> Paeonia 'Sarah Bernhardt''- K13</t>
    </r>
  </si>
  <si>
    <t>Náklady na sazenici - Dianthus deltoides 'Arctic Fire'- K9</t>
  </si>
  <si>
    <t>Náklady na sazenici - Salvia nemorosa 'Caradonna'- K9</t>
  </si>
  <si>
    <r>
      <t>Náklady na sazenici - Thymus pulegioides</t>
    </r>
    <r>
      <rPr>
        <sz val="11"/>
        <color rgb="FF000000"/>
        <rFont val="Calibri"/>
        <family val="2"/>
        <charset val="238"/>
      </rPr>
      <t>- K9</t>
    </r>
  </si>
  <si>
    <t>Náklady na cibuli - Muscari armeniacum  - I. Jakost</t>
  </si>
  <si>
    <t>ZALOŽENÍ TRVALKOVÉHO ZÁHONU -BORKOVÝ MULČ</t>
  </si>
  <si>
    <t>Založení trvalkového záhonu -borkový mulč, celkem:</t>
  </si>
  <si>
    <t>Příprvavné práce 2x odplevelení (ref. Roundup), sejmutí 5cm ornice, prokypření do 15cm, urovnání</t>
  </si>
  <si>
    <t>Mulčování záhonů mulčovací borkou, tl. do 100mm</t>
  </si>
  <si>
    <t>184 91-1421</t>
  </si>
  <si>
    <t>Mulčovací borka (15-40 mm frakce)  + doprava</t>
  </si>
  <si>
    <t>Náklady na sazenici - Bergenia cordifolia - K9</t>
  </si>
  <si>
    <t>Náklady na sazenici - Digitalis grandiflora - K9</t>
  </si>
  <si>
    <t>Náklady na sazenici - Aruncus dioicus - K9</t>
  </si>
  <si>
    <t>Náklady na sazenici - Hosta plantaginea - K9</t>
  </si>
  <si>
    <t>Náklady na sazenici - Athyrium filix-femina - K9</t>
  </si>
  <si>
    <t>Náklady na sazenici - Geranium phaeum 'Samobor' - K9</t>
  </si>
  <si>
    <t>Náklady na sazenici - Carex muskingumensis - K9</t>
  </si>
  <si>
    <t>Náklady na sazenici - Astrantia major - K9</t>
  </si>
  <si>
    <t>Náklady na sazenici - Polygonatum multiflorum - K9</t>
  </si>
  <si>
    <r>
      <t xml:space="preserve">Náklady na sazenici - Aster divaricatus </t>
    </r>
    <r>
      <rPr>
        <sz val="11"/>
        <color rgb="FF000000"/>
        <rFont val="Calibri"/>
        <family val="2"/>
        <charset val="238"/>
      </rPr>
      <t>'Beth' - K13</t>
    </r>
  </si>
  <si>
    <t>Náklady na sazenici - Waldsteinia ternata - K9</t>
  </si>
  <si>
    <t>Náklady na sazenici - Pulmonaria officinalis - K9</t>
  </si>
  <si>
    <r>
      <t>Náklady na sazenici - Geranium cantabrigiense</t>
    </r>
    <r>
      <rPr>
        <sz val="11"/>
        <color rgb="FF000000"/>
        <rFont val="Calibri"/>
        <family val="2"/>
        <charset val="238"/>
      </rPr>
      <t xml:space="preserve"> 'St. Ola' - K9</t>
    </r>
  </si>
  <si>
    <t>Náklady na sazenici - Vinca minor - K9</t>
  </si>
  <si>
    <t>Náklady na sazenici - Hedera helix - K9</t>
  </si>
  <si>
    <t>Náklady na sazenici - Aquilegia vulgaris - K9</t>
  </si>
  <si>
    <t>Náklady na cibuli - Muscari armeniacum - I. Jakost</t>
  </si>
  <si>
    <t>Náklady na cibuli - Scila bifolia - I. Jakost</t>
  </si>
  <si>
    <t>Náklady na cibuli - Narcissus poeticus - I. Jakost</t>
  </si>
  <si>
    <t>Náklady na sazenici - Viola odorata- K9</t>
  </si>
  <si>
    <t>ŠTĚRKOVÝ TRÁVNÍK</t>
  </si>
  <si>
    <t>ZALOŽENÍ ZÁHONŮ PŮDOPOKRYVNÝCH DŘEVIN</t>
  </si>
  <si>
    <t>Výsadba rostin do připravené půdy se zalitím - břečťan</t>
  </si>
  <si>
    <t>Založení trvalkovéhopůdopokrvných dřevin, celkem:</t>
  </si>
  <si>
    <t>založení záhonů půdopokryvných dřevin</t>
  </si>
  <si>
    <t>založení travo-bylinného porostu</t>
  </si>
  <si>
    <t>štěrkový trávník</t>
  </si>
  <si>
    <t>založení trvalkového záhonu - štěrkový mulč</t>
  </si>
  <si>
    <t>založení trvalkového záhonu - borkový mulč</t>
  </si>
  <si>
    <t>Probírky dřevin, odstranění nevhodných dřevin výšky nad 1m,  do 10 cm průměru kmene na řezné ploše pařezu (vč. odstranění hmoty a pařezu, a ošetření porostů) - plocha zásahu = skutečná výměra probírek vypočítáných z procent zásahu a pokryvnosti a 27ks solitérních keřů</t>
  </si>
  <si>
    <t>Probírky dřevin, odstranění nevhodných dřevin výšky nad 1m,  do 10 cm průměru kmene na řezné ploše pařezu (vč. odstranění hmoty a pařezu, a ošetření porostů) - 8ks solitérních keřů</t>
  </si>
  <si>
    <t>VEDLEJŠÍ ROZPOČTOVÉ NÁKLADY</t>
  </si>
  <si>
    <t>Vedlejší rozpočtové náklady celkem:</t>
  </si>
  <si>
    <t>vedlejší rozpočtové náklady</t>
  </si>
  <si>
    <t>Náklady na sazenici (ovocný strom prostok.) - Prunus avium - směs starých odrůd Vk 170-180</t>
  </si>
  <si>
    <t>Náklady na sazenici (ovocný strom prostok.) - Pyrus communis - směs starých odrůd Vk 170-180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</si>
</sst>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Myriad Pro"/>
      <family val="2"/>
    </font>
    <font>
      <sz val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 CE"/>
      <charset val="238"/>
    </font>
    <font>
      <sz val="9"/>
      <name val="Verdana"/>
      <family val="2"/>
      <charset val="238"/>
    </font>
    <font>
      <sz val="8"/>
      <name val="Arial"/>
      <family val="2"/>
      <charset val="238"/>
    </font>
    <font>
      <i/>
      <sz val="9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Fill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3" fontId="11" fillId="0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4" fillId="4" borderId="1" xfId="0" applyFont="1" applyFill="1" applyBorder="1" applyAlignment="1"/>
    <xf numFmtId="0" fontId="12" fillId="0" borderId="0" xfId="0" applyFont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/>
    <xf numFmtId="0" fontId="6" fillId="6" borderId="9" xfId="0" applyFont="1" applyFill="1" applyBorder="1"/>
    <xf numFmtId="0" fontId="6" fillId="6" borderId="10" xfId="0" applyFont="1" applyFill="1" applyBorder="1" applyAlignment="1">
      <alignment horizontal="center"/>
    </xf>
    <xf numFmtId="164" fontId="6" fillId="6" borderId="10" xfId="0" applyNumberFormat="1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8" fillId="2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/>
    <xf numFmtId="3" fontId="4" fillId="3" borderId="1" xfId="1" applyNumberFormat="1" applyFont="1" applyFill="1" applyBorder="1" applyAlignment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3" fontId="6" fillId="0" borderId="1" xfId="1" applyNumberFormat="1" applyFont="1" applyBorder="1" applyAlignment="1"/>
    <xf numFmtId="3" fontId="6" fillId="2" borderId="4" xfId="1" applyNumberFormat="1" applyFont="1" applyFill="1" applyBorder="1" applyAlignment="1"/>
    <xf numFmtId="3" fontId="4" fillId="2" borderId="1" xfId="1" applyNumberFormat="1" applyFont="1" applyFill="1" applyBorder="1" applyAlignment="1"/>
    <xf numFmtId="3" fontId="6" fillId="2" borderId="1" xfId="1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7" fillId="0" borderId="1" xfId="0" applyFont="1" applyFill="1" applyBorder="1" applyAlignment="1">
      <alignment wrapText="1"/>
    </xf>
    <xf numFmtId="3" fontId="4" fillId="0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12" fillId="0" borderId="0" xfId="0" applyFont="1" applyFill="1" applyBorder="1"/>
    <xf numFmtId="165" fontId="2" fillId="0" borderId="0" xfId="0" applyNumberFormat="1" applyFont="1" applyFill="1"/>
    <xf numFmtId="0" fontId="4" fillId="0" borderId="2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3" fontId="4" fillId="3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165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5" fontId="2" fillId="4" borderId="0" xfId="0" applyNumberFormat="1" applyFont="1" applyFill="1"/>
    <xf numFmtId="0" fontId="13" fillId="0" borderId="5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5" fontId="6" fillId="6" borderId="10" xfId="0" applyNumberFormat="1" applyFont="1" applyFill="1" applyBorder="1" applyAlignment="1">
      <alignment horizontal="right"/>
    </xf>
    <xf numFmtId="165" fontId="6" fillId="6" borderId="11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0" fontId="6" fillId="7" borderId="5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5"/>
  <sheetViews>
    <sheetView tabSelected="1" view="pageBreakPreview" topLeftCell="A3" zoomScaleNormal="100" zoomScaleSheetLayoutView="100" workbookViewId="0">
      <selection activeCell="I277" sqref="I277"/>
    </sheetView>
  </sheetViews>
  <sheetFormatPr defaultColWidth="9.109375" defaultRowHeight="12"/>
  <cols>
    <col min="1" max="1" width="4" style="1" customWidth="1"/>
    <col min="2" max="2" width="15.5546875" style="1" customWidth="1"/>
    <col min="3" max="3" width="84.33203125" style="1" customWidth="1"/>
    <col min="4" max="5" width="9.109375" style="1"/>
    <col min="6" max="6" width="9.88671875" style="20" bestFit="1" customWidth="1"/>
    <col min="7" max="7" width="9.5546875" style="20" customWidth="1"/>
    <col min="8" max="9" width="9.6640625" style="1" bestFit="1" customWidth="1"/>
    <col min="10" max="10" width="46.5546875" style="1" customWidth="1"/>
    <col min="11" max="16384" width="9.109375" style="1"/>
  </cols>
  <sheetData>
    <row r="1" spans="1:9">
      <c r="A1" s="96" t="s">
        <v>87</v>
      </c>
      <c r="B1" s="96"/>
      <c r="C1" s="96"/>
      <c r="D1" s="96"/>
      <c r="E1" s="96"/>
      <c r="F1" s="96"/>
      <c r="G1" s="96"/>
    </row>
    <row r="3" spans="1:9" s="29" customFormat="1">
      <c r="A3" s="90" t="s">
        <v>32</v>
      </c>
      <c r="B3" s="90"/>
      <c r="C3" s="90"/>
      <c r="D3" s="90"/>
      <c r="E3" s="90"/>
      <c r="F3" s="40"/>
      <c r="G3" s="55"/>
    </row>
    <row r="4" spans="1:9" s="29" customFormat="1" ht="11.4">
      <c r="A4" s="86" t="s">
        <v>33</v>
      </c>
      <c r="B4" s="86"/>
      <c r="C4" s="86"/>
      <c r="D4" s="91">
        <f>G59</f>
        <v>0</v>
      </c>
      <c r="E4" s="91"/>
      <c r="F4" s="55"/>
      <c r="G4" s="55"/>
      <c r="H4" s="59"/>
      <c r="I4" s="59"/>
    </row>
    <row r="5" spans="1:9">
      <c r="A5" s="86" t="s">
        <v>70</v>
      </c>
      <c r="B5" s="86"/>
      <c r="C5" s="86"/>
      <c r="D5" s="91">
        <f>G137</f>
        <v>0</v>
      </c>
      <c r="E5" s="91"/>
      <c r="F5" s="21"/>
      <c r="G5" s="21"/>
      <c r="H5" s="2"/>
      <c r="I5" s="2"/>
    </row>
    <row r="6" spans="1:9">
      <c r="A6" s="63" t="s">
        <v>246</v>
      </c>
      <c r="B6" s="63"/>
      <c r="C6" s="63"/>
      <c r="D6" s="62"/>
      <c r="E6" s="62">
        <f>G144</f>
        <v>0</v>
      </c>
      <c r="F6" s="21"/>
      <c r="G6" s="21"/>
      <c r="H6" s="2"/>
      <c r="I6" s="2"/>
    </row>
    <row r="7" spans="1:9">
      <c r="A7" s="86" t="s">
        <v>247</v>
      </c>
      <c r="B7" s="86"/>
      <c r="C7" s="86"/>
      <c r="D7" s="91">
        <f>G153</f>
        <v>0</v>
      </c>
      <c r="E7" s="91"/>
      <c r="F7" s="21"/>
      <c r="G7" s="21"/>
      <c r="H7" s="2"/>
      <c r="I7" s="2"/>
    </row>
    <row r="8" spans="1:9">
      <c r="A8" s="56" t="s">
        <v>71</v>
      </c>
      <c r="B8" s="56"/>
      <c r="C8" s="56"/>
      <c r="D8" s="57"/>
      <c r="E8" s="57">
        <f>G158</f>
        <v>0</v>
      </c>
      <c r="F8" s="21"/>
      <c r="G8" s="21"/>
      <c r="H8" s="2"/>
      <c r="I8" s="2"/>
    </row>
    <row r="9" spans="1:9">
      <c r="A9" s="70" t="s">
        <v>255</v>
      </c>
      <c r="B9" s="70"/>
      <c r="C9" s="70"/>
      <c r="D9" s="69"/>
      <c r="E9" s="69">
        <f>G161</f>
        <v>0</v>
      </c>
      <c r="F9" s="21"/>
      <c r="G9" s="21"/>
      <c r="H9" s="2"/>
      <c r="I9" s="2"/>
    </row>
    <row r="10" spans="1:9">
      <c r="A10" s="30" t="s">
        <v>34</v>
      </c>
      <c r="B10" s="31"/>
      <c r="C10" s="32"/>
      <c r="D10" s="92">
        <f>SUM(D4:E9)</f>
        <v>0</v>
      </c>
      <c r="E10" s="92"/>
      <c r="F10" s="21"/>
      <c r="G10" s="21"/>
      <c r="H10" s="2"/>
      <c r="I10" s="2"/>
    </row>
    <row r="11" spans="1:9" ht="12.6" thickBot="1">
      <c r="A11" s="30" t="s">
        <v>17</v>
      </c>
      <c r="B11" s="31"/>
      <c r="C11" s="32"/>
      <c r="D11" s="92">
        <f>D10*0.21</f>
        <v>0</v>
      </c>
      <c r="E11" s="92"/>
      <c r="F11" s="21"/>
      <c r="G11" s="21"/>
      <c r="H11" s="2"/>
      <c r="I11" s="2"/>
    </row>
    <row r="12" spans="1:9" ht="12.6" thickBot="1">
      <c r="A12" s="33" t="s">
        <v>35</v>
      </c>
      <c r="B12" s="34"/>
      <c r="C12" s="35"/>
      <c r="D12" s="84">
        <f>SUM(D10:E11)</f>
        <v>0</v>
      </c>
      <c r="E12" s="85"/>
      <c r="F12" s="21"/>
      <c r="G12" s="21"/>
      <c r="H12" s="2"/>
      <c r="I12" s="2"/>
    </row>
    <row r="13" spans="1:9" s="27" customFormat="1">
      <c r="A13" s="36"/>
      <c r="B13" s="37"/>
      <c r="C13" s="38"/>
      <c r="D13" s="39"/>
      <c r="E13" s="39"/>
      <c r="F13" s="21"/>
      <c r="G13" s="21"/>
      <c r="H13" s="2"/>
      <c r="I13" s="2"/>
    </row>
    <row r="14" spans="1:9" s="27" customFormat="1">
      <c r="A14" s="90" t="s">
        <v>82</v>
      </c>
      <c r="B14" s="90"/>
      <c r="C14" s="90"/>
      <c r="D14" s="90"/>
      <c r="E14" s="90"/>
      <c r="F14" s="21"/>
      <c r="G14" s="21"/>
      <c r="H14" s="2"/>
      <c r="I14" s="60"/>
    </row>
    <row r="15" spans="1:9" s="27" customFormat="1">
      <c r="A15" s="86" t="s">
        <v>33</v>
      </c>
      <c r="B15" s="86"/>
      <c r="C15" s="86"/>
      <c r="D15" s="91">
        <f>G185</f>
        <v>0</v>
      </c>
      <c r="E15" s="91"/>
      <c r="F15" s="21"/>
      <c r="G15" s="21"/>
      <c r="H15" s="71"/>
      <c r="I15" s="21"/>
    </row>
    <row r="16" spans="1:9" s="27" customFormat="1">
      <c r="A16" s="63" t="s">
        <v>248</v>
      </c>
      <c r="B16" s="63"/>
      <c r="C16" s="63"/>
      <c r="D16" s="62"/>
      <c r="E16" s="62">
        <f>G203</f>
        <v>0</v>
      </c>
      <c r="F16" s="21"/>
      <c r="G16" s="21"/>
      <c r="H16" s="2"/>
      <c r="I16" s="2"/>
    </row>
    <row r="17" spans="1:47" s="27" customFormat="1">
      <c r="A17" s="63" t="s">
        <v>249</v>
      </c>
      <c r="B17" s="63"/>
      <c r="C17" s="63"/>
      <c r="D17" s="62"/>
      <c r="E17" s="62">
        <f>G243</f>
        <v>0</v>
      </c>
      <c r="F17" s="21"/>
      <c r="G17" s="21"/>
      <c r="H17" s="2"/>
      <c r="I17" s="2"/>
    </row>
    <row r="18" spans="1:47" s="27" customFormat="1">
      <c r="A18" s="63" t="s">
        <v>250</v>
      </c>
      <c r="B18" s="63"/>
      <c r="C18" s="63"/>
      <c r="D18" s="62"/>
      <c r="E18" s="62">
        <f>G270</f>
        <v>0</v>
      </c>
      <c r="F18" s="21"/>
      <c r="G18" s="21"/>
      <c r="H18" s="2"/>
      <c r="I18" s="2"/>
    </row>
    <row r="19" spans="1:47" s="27" customFormat="1">
      <c r="A19" s="30" t="s">
        <v>34</v>
      </c>
      <c r="B19" s="31"/>
      <c r="C19" s="32"/>
      <c r="D19" s="92">
        <f>SUM(D15:E18)</f>
        <v>0</v>
      </c>
      <c r="E19" s="92"/>
      <c r="F19" s="21"/>
      <c r="G19" s="21"/>
      <c r="H19" s="2"/>
      <c r="I19" s="2"/>
    </row>
    <row r="20" spans="1:47" s="27" customFormat="1" ht="12.6" thickBot="1">
      <c r="A20" s="30" t="s">
        <v>17</v>
      </c>
      <c r="B20" s="31"/>
      <c r="C20" s="32"/>
      <c r="D20" s="92">
        <f>D19*0.21</f>
        <v>0</v>
      </c>
      <c r="E20" s="92"/>
      <c r="F20" s="21"/>
      <c r="G20" s="21"/>
      <c r="H20" s="2"/>
      <c r="I20" s="2"/>
    </row>
    <row r="21" spans="1:47" s="27" customFormat="1" ht="12.6" thickBot="1">
      <c r="A21" s="33" t="s">
        <v>35</v>
      </c>
      <c r="B21" s="34"/>
      <c r="C21" s="35"/>
      <c r="D21" s="84">
        <f>SUM(D19:E20)</f>
        <v>0</v>
      </c>
      <c r="E21" s="85"/>
      <c r="F21" s="21"/>
      <c r="G21" s="21"/>
      <c r="H21" s="2"/>
      <c r="I21" s="2"/>
    </row>
    <row r="22" spans="1:47" s="27" customFormat="1">
      <c r="A22" s="36"/>
      <c r="B22" s="37"/>
      <c r="C22" s="38"/>
      <c r="D22" s="39"/>
      <c r="E22" s="39"/>
      <c r="F22" s="21"/>
      <c r="G22" s="21"/>
      <c r="H22" s="2"/>
      <c r="I22" s="2"/>
    </row>
    <row r="23" spans="1:47" s="27" customFormat="1">
      <c r="A23" s="36"/>
      <c r="B23" s="37"/>
      <c r="C23" s="38"/>
      <c r="D23" s="39"/>
      <c r="E23" s="39"/>
      <c r="F23" s="21"/>
      <c r="G23" s="21"/>
      <c r="H23" s="2"/>
      <c r="I23" s="2"/>
    </row>
    <row r="24" spans="1:47" ht="15" customHeight="1">
      <c r="A24" s="10" t="s">
        <v>1</v>
      </c>
      <c r="B24" s="10" t="s">
        <v>2</v>
      </c>
      <c r="C24" s="11" t="s">
        <v>3</v>
      </c>
      <c r="D24" s="10" t="s">
        <v>4</v>
      </c>
      <c r="E24" s="10" t="s">
        <v>5</v>
      </c>
      <c r="F24" s="41" t="s">
        <v>6</v>
      </c>
      <c r="G24" s="41" t="s">
        <v>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s="2" customFormat="1" ht="15" customHeight="1">
      <c r="A25" s="12"/>
      <c r="B25" s="16" t="s">
        <v>24</v>
      </c>
      <c r="C25" s="13"/>
      <c r="D25" s="12"/>
      <c r="E25" s="12"/>
      <c r="F25" s="42"/>
      <c r="G25" s="42"/>
    </row>
    <row r="26" spans="1:47" s="2" customFormat="1" ht="34.799999999999997">
      <c r="A26" s="3">
        <v>1</v>
      </c>
      <c r="B26" s="3" t="s">
        <v>8</v>
      </c>
      <c r="C26" s="6" t="s">
        <v>251</v>
      </c>
      <c r="D26" s="3" t="s">
        <v>30</v>
      </c>
      <c r="E26" s="3">
        <v>3.78E-2</v>
      </c>
      <c r="F26" s="5"/>
      <c r="G26" s="46">
        <f t="shared" ref="G26" si="0">F26*E26</f>
        <v>0</v>
      </c>
    </row>
    <row r="27" spans="1:47" s="2" customFormat="1">
      <c r="A27" s="3">
        <v>2</v>
      </c>
      <c r="B27" s="3" t="s">
        <v>8</v>
      </c>
      <c r="C27" s="8" t="s">
        <v>73</v>
      </c>
      <c r="D27" s="3" t="s">
        <v>0</v>
      </c>
      <c r="E27" s="3">
        <v>10</v>
      </c>
      <c r="F27" s="5"/>
      <c r="G27" s="46">
        <f>E27*F27</f>
        <v>0</v>
      </c>
    </row>
    <row r="28" spans="1:47" s="2" customFormat="1">
      <c r="A28" s="3">
        <v>3</v>
      </c>
      <c r="B28" s="3" t="s">
        <v>8</v>
      </c>
      <c r="C28" s="8" t="s">
        <v>74</v>
      </c>
      <c r="D28" s="3" t="s">
        <v>0</v>
      </c>
      <c r="E28" s="3">
        <v>13</v>
      </c>
      <c r="F28" s="5"/>
      <c r="G28" s="46">
        <f t="shared" ref="G28:G40" si="1">E28*F28</f>
        <v>0</v>
      </c>
    </row>
    <row r="29" spans="1:47" s="2" customFormat="1">
      <c r="A29" s="3">
        <v>4</v>
      </c>
      <c r="B29" s="3" t="s">
        <v>8</v>
      </c>
      <c r="C29" s="8" t="s">
        <v>75</v>
      </c>
      <c r="D29" s="3" t="s">
        <v>0</v>
      </c>
      <c r="E29" s="3">
        <v>22</v>
      </c>
      <c r="F29" s="5"/>
      <c r="G29" s="46">
        <f t="shared" si="1"/>
        <v>0</v>
      </c>
    </row>
    <row r="30" spans="1:47" s="2" customFormat="1">
      <c r="A30" s="3">
        <v>5</v>
      </c>
      <c r="B30" s="3" t="s">
        <v>8</v>
      </c>
      <c r="C30" s="8" t="s">
        <v>88</v>
      </c>
      <c r="D30" s="3" t="s">
        <v>0</v>
      </c>
      <c r="E30" s="3">
        <v>26</v>
      </c>
      <c r="F30" s="5"/>
      <c r="G30" s="46">
        <f t="shared" si="1"/>
        <v>0</v>
      </c>
    </row>
    <row r="31" spans="1:47" s="2" customFormat="1">
      <c r="A31" s="3">
        <v>6</v>
      </c>
      <c r="B31" s="3" t="s">
        <v>8</v>
      </c>
      <c r="C31" s="8" t="s">
        <v>89</v>
      </c>
      <c r="D31" s="3" t="s">
        <v>0</v>
      </c>
      <c r="E31" s="3">
        <v>6</v>
      </c>
      <c r="F31" s="5"/>
      <c r="G31" s="46">
        <f t="shared" si="1"/>
        <v>0</v>
      </c>
    </row>
    <row r="32" spans="1:47" s="2" customFormat="1">
      <c r="A32" s="3">
        <v>7</v>
      </c>
      <c r="B32" s="3" t="s">
        <v>8</v>
      </c>
      <c r="C32" s="8" t="s">
        <v>90</v>
      </c>
      <c r="D32" s="3" t="s">
        <v>0</v>
      </c>
      <c r="E32" s="3">
        <v>2</v>
      </c>
      <c r="F32" s="5"/>
      <c r="G32" s="46">
        <f t="shared" si="1"/>
        <v>0</v>
      </c>
    </row>
    <row r="33" spans="1:7" s="2" customFormat="1">
      <c r="A33" s="3">
        <v>8</v>
      </c>
      <c r="B33" s="3" t="s">
        <v>8</v>
      </c>
      <c r="C33" s="8" t="s">
        <v>91</v>
      </c>
      <c r="D33" s="3" t="s">
        <v>0</v>
      </c>
      <c r="E33" s="3">
        <v>1</v>
      </c>
      <c r="F33" s="5"/>
      <c r="G33" s="46">
        <f t="shared" si="1"/>
        <v>0</v>
      </c>
    </row>
    <row r="34" spans="1:7" s="2" customFormat="1">
      <c r="A34" s="3">
        <v>9</v>
      </c>
      <c r="B34" s="3" t="s">
        <v>8</v>
      </c>
      <c r="C34" s="8" t="s">
        <v>92</v>
      </c>
      <c r="D34" s="3" t="s">
        <v>0</v>
      </c>
      <c r="E34" s="3">
        <v>1</v>
      </c>
      <c r="F34" s="5"/>
      <c r="G34" s="46">
        <f t="shared" si="1"/>
        <v>0</v>
      </c>
    </row>
    <row r="35" spans="1:7" s="2" customFormat="1">
      <c r="A35" s="3">
        <v>10</v>
      </c>
      <c r="B35" s="3" t="s">
        <v>8</v>
      </c>
      <c r="C35" s="8" t="s">
        <v>93</v>
      </c>
      <c r="D35" s="3" t="s">
        <v>0</v>
      </c>
      <c r="E35" s="3">
        <v>1</v>
      </c>
      <c r="F35" s="5"/>
      <c r="G35" s="46">
        <f t="shared" si="1"/>
        <v>0</v>
      </c>
    </row>
    <row r="36" spans="1:7" s="2" customFormat="1">
      <c r="A36" s="3">
        <v>11</v>
      </c>
      <c r="B36" s="3" t="s">
        <v>8</v>
      </c>
      <c r="C36" s="8" t="s">
        <v>94</v>
      </c>
      <c r="D36" s="3" t="s">
        <v>0</v>
      </c>
      <c r="E36" s="3">
        <v>2</v>
      </c>
      <c r="F36" s="5"/>
      <c r="G36" s="46">
        <f t="shared" si="1"/>
        <v>0</v>
      </c>
    </row>
    <row r="37" spans="1:7" s="2" customFormat="1">
      <c r="A37" s="3">
        <v>12</v>
      </c>
      <c r="B37" s="3" t="s">
        <v>8</v>
      </c>
      <c r="C37" s="8" t="s">
        <v>95</v>
      </c>
      <c r="D37" s="3" t="s">
        <v>0</v>
      </c>
      <c r="E37" s="3">
        <v>6</v>
      </c>
      <c r="F37" s="5"/>
      <c r="G37" s="46">
        <f t="shared" si="1"/>
        <v>0</v>
      </c>
    </row>
    <row r="38" spans="1:7" s="2" customFormat="1">
      <c r="A38" s="3">
        <v>13</v>
      </c>
      <c r="B38" s="3" t="s">
        <v>8</v>
      </c>
      <c r="C38" s="8" t="s">
        <v>96</v>
      </c>
      <c r="D38" s="3" t="s">
        <v>0</v>
      </c>
      <c r="E38" s="3">
        <v>2</v>
      </c>
      <c r="F38" s="5"/>
      <c r="G38" s="46">
        <f t="shared" si="1"/>
        <v>0</v>
      </c>
    </row>
    <row r="39" spans="1:7" s="2" customFormat="1">
      <c r="A39" s="3">
        <v>14</v>
      </c>
      <c r="B39" s="3" t="s">
        <v>8</v>
      </c>
      <c r="C39" s="8" t="s">
        <v>97</v>
      </c>
      <c r="D39" s="3" t="s">
        <v>0</v>
      </c>
      <c r="E39" s="3">
        <v>3</v>
      </c>
      <c r="F39" s="5"/>
      <c r="G39" s="46">
        <f t="shared" si="1"/>
        <v>0</v>
      </c>
    </row>
    <row r="40" spans="1:7" s="2" customFormat="1">
      <c r="A40" s="3">
        <v>15</v>
      </c>
      <c r="B40" s="3" t="s">
        <v>8</v>
      </c>
      <c r="C40" s="8" t="s">
        <v>98</v>
      </c>
      <c r="D40" s="3" t="s">
        <v>0</v>
      </c>
      <c r="E40" s="3">
        <v>1</v>
      </c>
      <c r="F40" s="5"/>
      <c r="G40" s="46">
        <f t="shared" si="1"/>
        <v>0</v>
      </c>
    </row>
    <row r="41" spans="1:7">
      <c r="A41" s="3">
        <v>16</v>
      </c>
      <c r="B41" s="3" t="s">
        <v>8</v>
      </c>
      <c r="C41" s="8" t="s">
        <v>76</v>
      </c>
      <c r="D41" s="3" t="s">
        <v>77</v>
      </c>
      <c r="E41" s="3">
        <f>SUM(E27:E40)</f>
        <v>96</v>
      </c>
      <c r="F41" s="67"/>
      <c r="G41" s="46">
        <f t="shared" ref="G41" si="2">F41*E41</f>
        <v>0</v>
      </c>
    </row>
    <row r="42" spans="1:7" s="2" customFormat="1" ht="15" customHeight="1">
      <c r="A42" s="3">
        <v>17</v>
      </c>
      <c r="B42" s="3" t="s">
        <v>8</v>
      </c>
      <c r="C42" s="4" t="s">
        <v>84</v>
      </c>
      <c r="D42" s="3" t="s">
        <v>0</v>
      </c>
      <c r="E42" s="3">
        <v>7</v>
      </c>
      <c r="F42" s="5"/>
      <c r="G42" s="46">
        <f>E42*F42</f>
        <v>0</v>
      </c>
    </row>
    <row r="43" spans="1:7" s="2" customFormat="1" ht="15" customHeight="1">
      <c r="A43" s="3">
        <v>18</v>
      </c>
      <c r="B43" s="3" t="s">
        <v>8</v>
      </c>
      <c r="C43" s="4" t="s">
        <v>78</v>
      </c>
      <c r="D43" s="3" t="s">
        <v>0</v>
      </c>
      <c r="E43" s="3">
        <v>3</v>
      </c>
      <c r="F43" s="5"/>
      <c r="G43" s="46">
        <f>E43*F43</f>
        <v>0</v>
      </c>
    </row>
    <row r="44" spans="1:7" s="2" customFormat="1" ht="15" customHeight="1">
      <c r="A44" s="3">
        <v>19</v>
      </c>
      <c r="B44" s="3" t="s">
        <v>8</v>
      </c>
      <c r="C44" s="4" t="s">
        <v>76</v>
      </c>
      <c r="D44" s="3" t="s">
        <v>77</v>
      </c>
      <c r="E44" s="3">
        <v>0.6</v>
      </c>
      <c r="F44" s="67"/>
      <c r="G44" s="46">
        <f t="shared" ref="G44" si="3">E44*F44</f>
        <v>0</v>
      </c>
    </row>
    <row r="45" spans="1:7" s="2" customFormat="1" ht="15" customHeight="1">
      <c r="A45" s="3">
        <v>20</v>
      </c>
      <c r="B45" s="3" t="s">
        <v>8</v>
      </c>
      <c r="C45" s="4" t="s">
        <v>101</v>
      </c>
      <c r="D45" s="3" t="s">
        <v>0</v>
      </c>
      <c r="E45" s="3">
        <v>49</v>
      </c>
      <c r="F45" s="5"/>
      <c r="G45" s="46">
        <f t="shared" ref="G45:G49" si="4">E45*F45</f>
        <v>0</v>
      </c>
    </row>
    <row r="46" spans="1:7" s="2" customFormat="1" ht="15" customHeight="1">
      <c r="A46" s="3">
        <v>21</v>
      </c>
      <c r="B46" s="3" t="s">
        <v>8</v>
      </c>
      <c r="C46" s="4" t="s">
        <v>102</v>
      </c>
      <c r="D46" s="3" t="s">
        <v>0</v>
      </c>
      <c r="E46" s="3">
        <v>46</v>
      </c>
      <c r="F46" s="5"/>
      <c r="G46" s="46">
        <f t="shared" si="4"/>
        <v>0</v>
      </c>
    </row>
    <row r="47" spans="1:7" s="2" customFormat="1" ht="15" customHeight="1">
      <c r="A47" s="3">
        <v>22</v>
      </c>
      <c r="B47" s="3" t="s">
        <v>8</v>
      </c>
      <c r="C47" s="4" t="s">
        <v>103</v>
      </c>
      <c r="D47" s="3" t="s">
        <v>0</v>
      </c>
      <c r="E47" s="3">
        <v>8</v>
      </c>
      <c r="F47" s="5"/>
      <c r="G47" s="46">
        <f t="shared" si="4"/>
        <v>0</v>
      </c>
    </row>
    <row r="48" spans="1:7" s="2" customFormat="1" ht="15" customHeight="1">
      <c r="A48" s="3">
        <v>23</v>
      </c>
      <c r="B48" s="3" t="s">
        <v>8</v>
      </c>
      <c r="C48" s="4" t="s">
        <v>104</v>
      </c>
      <c r="D48" s="3" t="s">
        <v>0</v>
      </c>
      <c r="E48" s="3">
        <v>5</v>
      </c>
      <c r="F48" s="5"/>
      <c r="G48" s="46">
        <f t="shared" si="4"/>
        <v>0</v>
      </c>
    </row>
    <row r="49" spans="1:7" s="2" customFormat="1" ht="15" customHeight="1">
      <c r="A49" s="3">
        <v>24</v>
      </c>
      <c r="B49" s="3" t="s">
        <v>8</v>
      </c>
      <c r="C49" s="4" t="s">
        <v>105</v>
      </c>
      <c r="D49" s="3" t="s">
        <v>0</v>
      </c>
      <c r="E49" s="3">
        <v>1</v>
      </c>
      <c r="F49" s="5"/>
      <c r="G49" s="46">
        <f t="shared" si="4"/>
        <v>0</v>
      </c>
    </row>
    <row r="50" spans="1:7" s="2" customFormat="1" ht="15" customHeight="1">
      <c r="A50" s="3">
        <v>25</v>
      </c>
      <c r="B50" s="3" t="s">
        <v>8</v>
      </c>
      <c r="C50" s="4" t="s">
        <v>107</v>
      </c>
      <c r="D50" s="3" t="s">
        <v>0</v>
      </c>
      <c r="E50" s="3">
        <v>1</v>
      </c>
      <c r="F50" s="5"/>
      <c r="G50" s="46">
        <f t="shared" ref="G50:G55" si="5">E50*F50</f>
        <v>0</v>
      </c>
    </row>
    <row r="51" spans="1:7" s="2" customFormat="1" ht="15" customHeight="1">
      <c r="A51" s="3">
        <v>26</v>
      </c>
      <c r="B51" s="3" t="s">
        <v>8</v>
      </c>
      <c r="C51" s="4" t="s">
        <v>108</v>
      </c>
      <c r="D51" s="3" t="s">
        <v>0</v>
      </c>
      <c r="E51" s="3">
        <v>2</v>
      </c>
      <c r="F51" s="5"/>
      <c r="G51" s="46">
        <f t="shared" si="5"/>
        <v>0</v>
      </c>
    </row>
    <row r="52" spans="1:7" s="2" customFormat="1" ht="15" customHeight="1">
      <c r="A52" s="3">
        <v>27</v>
      </c>
      <c r="B52" s="3" t="s">
        <v>8</v>
      </c>
      <c r="C52" s="4" t="s">
        <v>109</v>
      </c>
      <c r="D52" s="3" t="s">
        <v>0</v>
      </c>
      <c r="E52" s="3">
        <v>1</v>
      </c>
      <c r="F52" s="5"/>
      <c r="G52" s="46">
        <f t="shared" si="5"/>
        <v>0</v>
      </c>
    </row>
    <row r="53" spans="1:7" s="2" customFormat="1" ht="15" customHeight="1">
      <c r="A53" s="3">
        <v>28</v>
      </c>
      <c r="B53" s="3" t="s">
        <v>8</v>
      </c>
      <c r="C53" s="4" t="s">
        <v>111</v>
      </c>
      <c r="D53" s="3" t="s">
        <v>0</v>
      </c>
      <c r="E53" s="3">
        <v>1</v>
      </c>
      <c r="F53" s="5"/>
      <c r="G53" s="46">
        <f t="shared" si="5"/>
        <v>0</v>
      </c>
    </row>
    <row r="54" spans="1:7" s="2" customFormat="1" ht="15" customHeight="1">
      <c r="A54" s="3">
        <v>29</v>
      </c>
      <c r="B54" s="3" t="s">
        <v>8</v>
      </c>
      <c r="C54" s="4" t="s">
        <v>112</v>
      </c>
      <c r="D54" s="3" t="s">
        <v>0</v>
      </c>
      <c r="E54" s="3">
        <v>1</v>
      </c>
      <c r="F54" s="5"/>
      <c r="G54" s="46">
        <f t="shared" si="5"/>
        <v>0</v>
      </c>
    </row>
    <row r="55" spans="1:7" s="2" customFormat="1" ht="15" customHeight="1">
      <c r="A55" s="3">
        <v>30</v>
      </c>
      <c r="B55" s="3" t="s">
        <v>8</v>
      </c>
      <c r="C55" s="4" t="s">
        <v>110</v>
      </c>
      <c r="D55" s="3" t="s">
        <v>0</v>
      </c>
      <c r="E55" s="3">
        <v>1</v>
      </c>
      <c r="F55" s="5"/>
      <c r="G55" s="46">
        <f t="shared" si="5"/>
        <v>0</v>
      </c>
    </row>
    <row r="56" spans="1:7" s="2" customFormat="1">
      <c r="A56" s="3">
        <v>31</v>
      </c>
      <c r="B56" s="3" t="s">
        <v>8</v>
      </c>
      <c r="C56" s="6" t="s">
        <v>76</v>
      </c>
      <c r="D56" s="3" t="s">
        <v>77</v>
      </c>
      <c r="E56" s="3">
        <v>67.2</v>
      </c>
      <c r="F56" s="67"/>
      <c r="G56" s="46">
        <f t="shared" ref="G56:G58" si="6">E56*F56</f>
        <v>0</v>
      </c>
    </row>
    <row r="57" spans="1:7" s="2" customFormat="1">
      <c r="A57" s="3">
        <v>32</v>
      </c>
      <c r="B57" s="3" t="s">
        <v>8</v>
      </c>
      <c r="C57" s="6" t="s">
        <v>113</v>
      </c>
      <c r="D57" s="3" t="s">
        <v>0</v>
      </c>
      <c r="E57" s="3">
        <v>3</v>
      </c>
      <c r="F57" s="5"/>
      <c r="G57" s="46">
        <f t="shared" si="6"/>
        <v>0</v>
      </c>
    </row>
    <row r="58" spans="1:7" s="2" customFormat="1">
      <c r="A58" s="3">
        <v>33</v>
      </c>
      <c r="B58" s="3" t="s">
        <v>15</v>
      </c>
      <c r="C58" s="6" t="s">
        <v>100</v>
      </c>
      <c r="D58" s="3" t="s">
        <v>0</v>
      </c>
      <c r="E58" s="3">
        <v>1</v>
      </c>
      <c r="F58" s="5"/>
      <c r="G58" s="46">
        <f t="shared" si="6"/>
        <v>0</v>
      </c>
    </row>
    <row r="59" spans="1:7" s="2" customFormat="1" ht="15" customHeight="1">
      <c r="A59" s="28"/>
      <c r="B59" s="3"/>
      <c r="C59" s="75" t="s">
        <v>27</v>
      </c>
      <c r="D59" s="76"/>
      <c r="E59" s="76"/>
      <c r="F59" s="77"/>
      <c r="G59" s="43">
        <f>SUM(G26:G58)</f>
        <v>0</v>
      </c>
    </row>
    <row r="60" spans="1:7" s="2" customFormat="1" ht="15" customHeight="1">
      <c r="A60" s="14"/>
      <c r="B60" s="17" t="s">
        <v>63</v>
      </c>
      <c r="C60" s="15"/>
      <c r="D60" s="14"/>
      <c r="E60" s="14"/>
      <c r="F60" s="18"/>
      <c r="G60" s="44"/>
    </row>
    <row r="61" spans="1:7" ht="15" customHeight="1">
      <c r="A61" s="3">
        <v>34</v>
      </c>
      <c r="B61" s="3" t="s">
        <v>15</v>
      </c>
      <c r="C61" s="8" t="s">
        <v>29</v>
      </c>
      <c r="D61" s="9" t="s">
        <v>0</v>
      </c>
      <c r="E61" s="9">
        <v>18</v>
      </c>
      <c r="F61" s="5"/>
      <c r="G61" s="46">
        <f t="shared" ref="G61:G93" si="7">F61*E61</f>
        <v>0</v>
      </c>
    </row>
    <row r="62" spans="1:7" ht="15" customHeight="1">
      <c r="A62" s="3">
        <v>35</v>
      </c>
      <c r="B62" s="3" t="s">
        <v>51</v>
      </c>
      <c r="C62" s="8" t="s">
        <v>50</v>
      </c>
      <c r="D62" s="9" t="s">
        <v>0</v>
      </c>
      <c r="E62" s="9">
        <v>18</v>
      </c>
      <c r="F62" s="5"/>
      <c r="G62" s="46">
        <f t="shared" si="7"/>
        <v>0</v>
      </c>
    </row>
    <row r="63" spans="1:7" ht="15" customHeight="1">
      <c r="A63" s="3">
        <v>36</v>
      </c>
      <c r="B63" s="3" t="s">
        <v>52</v>
      </c>
      <c r="C63" s="8" t="s">
        <v>12</v>
      </c>
      <c r="D63" s="9" t="s">
        <v>0</v>
      </c>
      <c r="E63" s="9">
        <v>18</v>
      </c>
      <c r="F63" s="5"/>
      <c r="G63" s="46">
        <f t="shared" si="7"/>
        <v>0</v>
      </c>
    </row>
    <row r="64" spans="1:7" ht="15" customHeight="1">
      <c r="A64" s="3">
        <v>37</v>
      </c>
      <c r="B64" s="3" t="s">
        <v>15</v>
      </c>
      <c r="C64" s="8" t="s">
        <v>115</v>
      </c>
      <c r="D64" s="9" t="s">
        <v>0</v>
      </c>
      <c r="E64" s="9">
        <v>18</v>
      </c>
      <c r="F64" s="5"/>
      <c r="G64" s="46">
        <f t="shared" si="7"/>
        <v>0</v>
      </c>
    </row>
    <row r="65" spans="1:7" ht="13.5" customHeight="1">
      <c r="A65" s="3">
        <v>38</v>
      </c>
      <c r="B65" s="3" t="s">
        <v>15</v>
      </c>
      <c r="C65" s="8" t="s">
        <v>116</v>
      </c>
      <c r="D65" s="9" t="s">
        <v>0</v>
      </c>
      <c r="E65" s="9">
        <v>18</v>
      </c>
      <c r="F65" s="5"/>
      <c r="G65" s="46">
        <f t="shared" si="7"/>
        <v>0</v>
      </c>
    </row>
    <row r="66" spans="1:7" ht="15" customHeight="1">
      <c r="A66" s="3">
        <v>39</v>
      </c>
      <c r="B66" s="3" t="s">
        <v>14</v>
      </c>
      <c r="C66" s="8" t="s">
        <v>13</v>
      </c>
      <c r="D66" s="9" t="s">
        <v>0</v>
      </c>
      <c r="E66" s="9">
        <v>18</v>
      </c>
      <c r="F66" s="5"/>
      <c r="G66" s="46">
        <f t="shared" si="7"/>
        <v>0</v>
      </c>
    </row>
    <row r="67" spans="1:7" ht="15" customHeight="1">
      <c r="A67" s="3">
        <v>40</v>
      </c>
      <c r="B67" s="3" t="s">
        <v>43</v>
      </c>
      <c r="C67" s="8" t="s">
        <v>48</v>
      </c>
      <c r="D67" s="9" t="s">
        <v>19</v>
      </c>
      <c r="E67" s="9">
        <v>18</v>
      </c>
      <c r="F67" s="5"/>
      <c r="G67" s="46">
        <f t="shared" si="7"/>
        <v>0</v>
      </c>
    </row>
    <row r="68" spans="1:7" ht="15" customHeight="1">
      <c r="A68" s="3">
        <v>41</v>
      </c>
      <c r="B68" s="3" t="s">
        <v>15</v>
      </c>
      <c r="C68" s="8" t="s">
        <v>25</v>
      </c>
      <c r="D68" s="9" t="s">
        <v>0</v>
      </c>
      <c r="E68" s="9">
        <v>18</v>
      </c>
      <c r="F68" s="5"/>
      <c r="G68" s="46">
        <f t="shared" si="7"/>
        <v>0</v>
      </c>
    </row>
    <row r="69" spans="1:7" ht="15" customHeight="1">
      <c r="A69" s="3">
        <v>42</v>
      </c>
      <c r="B69" s="3" t="s">
        <v>15</v>
      </c>
      <c r="C69" s="8" t="s">
        <v>39</v>
      </c>
      <c r="D69" s="9" t="s">
        <v>0</v>
      </c>
      <c r="E69" s="9">
        <v>18</v>
      </c>
      <c r="F69" s="5"/>
      <c r="G69" s="46">
        <f t="shared" si="7"/>
        <v>0</v>
      </c>
    </row>
    <row r="70" spans="1:7" ht="15" customHeight="1">
      <c r="A70" s="3">
        <v>43</v>
      </c>
      <c r="B70" s="3" t="s">
        <v>15</v>
      </c>
      <c r="C70" s="8" t="s">
        <v>118</v>
      </c>
      <c r="D70" s="9" t="s">
        <v>0</v>
      </c>
      <c r="E70" s="9">
        <v>18</v>
      </c>
      <c r="F70" s="5"/>
      <c r="G70" s="46">
        <f t="shared" si="7"/>
        <v>0</v>
      </c>
    </row>
    <row r="71" spans="1:7" ht="15" customHeight="1">
      <c r="A71" s="3">
        <v>44</v>
      </c>
      <c r="B71" s="3" t="s">
        <v>15</v>
      </c>
      <c r="C71" s="8" t="s">
        <v>38</v>
      </c>
      <c r="D71" s="9" t="s">
        <v>0</v>
      </c>
      <c r="E71" s="9">
        <v>18</v>
      </c>
      <c r="F71" s="5"/>
      <c r="G71" s="46">
        <f t="shared" si="7"/>
        <v>0</v>
      </c>
    </row>
    <row r="72" spans="1:7" ht="15" customHeight="1">
      <c r="A72" s="3">
        <v>45</v>
      </c>
      <c r="B72" s="3" t="s">
        <v>15</v>
      </c>
      <c r="C72" s="54" t="s">
        <v>117</v>
      </c>
      <c r="D72" s="9" t="s">
        <v>0</v>
      </c>
      <c r="E72" s="9">
        <v>18</v>
      </c>
      <c r="F72" s="5"/>
      <c r="G72" s="46">
        <f t="shared" si="7"/>
        <v>0</v>
      </c>
    </row>
    <row r="73" spans="1:7" ht="15" customHeight="1">
      <c r="A73" s="3">
        <v>46</v>
      </c>
      <c r="B73" s="3" t="s">
        <v>15</v>
      </c>
      <c r="C73" s="8" t="s">
        <v>58</v>
      </c>
      <c r="D73" s="9" t="s">
        <v>19</v>
      </c>
      <c r="E73" s="9">
        <f>E72/2</f>
        <v>9</v>
      </c>
      <c r="F73" s="5"/>
      <c r="G73" s="46">
        <f t="shared" si="7"/>
        <v>0</v>
      </c>
    </row>
    <row r="74" spans="1:7" ht="15" customHeight="1">
      <c r="A74" s="3">
        <v>47</v>
      </c>
      <c r="B74" s="3" t="s">
        <v>15</v>
      </c>
      <c r="C74" s="8" t="s">
        <v>54</v>
      </c>
      <c r="D74" s="9" t="s">
        <v>0</v>
      </c>
      <c r="E74" s="9">
        <f>E61*4</f>
        <v>72</v>
      </c>
      <c r="F74" s="5"/>
      <c r="G74" s="46">
        <f t="shared" si="7"/>
        <v>0</v>
      </c>
    </row>
    <row r="75" spans="1:7" ht="15" customHeight="1">
      <c r="A75" s="3">
        <v>48</v>
      </c>
      <c r="B75" s="3" t="s">
        <v>15</v>
      </c>
      <c r="C75" s="8" t="s">
        <v>36</v>
      </c>
      <c r="D75" s="9" t="s">
        <v>0</v>
      </c>
      <c r="E75" s="9">
        <v>18</v>
      </c>
      <c r="F75" s="5"/>
      <c r="G75" s="46">
        <f t="shared" si="7"/>
        <v>0</v>
      </c>
    </row>
    <row r="76" spans="1:7">
      <c r="A76" s="3"/>
      <c r="B76" s="3"/>
      <c r="C76" s="24" t="s">
        <v>64</v>
      </c>
      <c r="D76" s="52" t="s">
        <v>53</v>
      </c>
      <c r="E76" s="53"/>
      <c r="F76" s="51">
        <f>(G61+G62+G63+G64+G65+G66+G67+G68+G69++G70+G71+G72+G73+G74+G75)/E61</f>
        <v>0</v>
      </c>
      <c r="G76" s="46"/>
    </row>
    <row r="77" spans="1:7" s="2" customFormat="1" ht="15" customHeight="1">
      <c r="A77" s="3">
        <v>49</v>
      </c>
      <c r="B77" s="3" t="s">
        <v>40</v>
      </c>
      <c r="C77" s="8" t="s">
        <v>20</v>
      </c>
      <c r="D77" s="9" t="s">
        <v>0</v>
      </c>
      <c r="E77" s="9">
        <v>26</v>
      </c>
      <c r="F77" s="5"/>
      <c r="G77" s="46">
        <f t="shared" si="7"/>
        <v>0</v>
      </c>
    </row>
    <row r="78" spans="1:7" s="2" customFormat="1" ht="15" customHeight="1">
      <c r="A78" s="3">
        <v>50</v>
      </c>
      <c r="B78" s="3" t="s">
        <v>11</v>
      </c>
      <c r="C78" s="8" t="s">
        <v>16</v>
      </c>
      <c r="D78" s="9" t="s">
        <v>0</v>
      </c>
      <c r="E78" s="9">
        <v>26</v>
      </c>
      <c r="F78" s="5"/>
      <c r="G78" s="46">
        <f t="shared" si="7"/>
        <v>0</v>
      </c>
    </row>
    <row r="79" spans="1:7" s="2" customFormat="1" ht="15" customHeight="1">
      <c r="A79" s="3">
        <v>51</v>
      </c>
      <c r="B79" s="3" t="s">
        <v>42</v>
      </c>
      <c r="C79" s="8" t="s">
        <v>41</v>
      </c>
      <c r="D79" s="9" t="s">
        <v>0</v>
      </c>
      <c r="E79" s="9">
        <v>26</v>
      </c>
      <c r="F79" s="5"/>
      <c r="G79" s="46">
        <f t="shared" si="7"/>
        <v>0</v>
      </c>
    </row>
    <row r="80" spans="1:7" s="2" customFormat="1" ht="15" customHeight="1">
      <c r="A80" s="3">
        <v>52</v>
      </c>
      <c r="B80" s="3" t="s">
        <v>15</v>
      </c>
      <c r="C80" s="8" t="s">
        <v>115</v>
      </c>
      <c r="D80" s="9" t="s">
        <v>0</v>
      </c>
      <c r="E80" s="9">
        <v>26</v>
      </c>
      <c r="F80" s="5"/>
      <c r="G80" s="46">
        <f t="shared" si="7"/>
        <v>0</v>
      </c>
    </row>
    <row r="81" spans="1:7" s="2" customFormat="1" ht="15" customHeight="1">
      <c r="A81" s="3">
        <v>53</v>
      </c>
      <c r="B81" s="3" t="s">
        <v>15</v>
      </c>
      <c r="C81" s="8" t="s">
        <v>116</v>
      </c>
      <c r="D81" s="9" t="s">
        <v>0</v>
      </c>
      <c r="E81" s="9">
        <v>26</v>
      </c>
      <c r="F81" s="5"/>
      <c r="G81" s="46">
        <f t="shared" si="7"/>
        <v>0</v>
      </c>
    </row>
    <row r="82" spans="1:7" s="2" customFormat="1" ht="15" customHeight="1">
      <c r="A82" s="3">
        <v>54</v>
      </c>
      <c r="B82" s="3" t="s">
        <v>47</v>
      </c>
      <c r="C82" s="8" t="s">
        <v>46</v>
      </c>
      <c r="D82" s="9" t="s">
        <v>0</v>
      </c>
      <c r="E82" s="9">
        <v>26</v>
      </c>
      <c r="F82" s="5"/>
      <c r="G82" s="46">
        <f t="shared" si="7"/>
        <v>0</v>
      </c>
    </row>
    <row r="83" spans="1:7" s="2" customFormat="1" ht="15" customHeight="1">
      <c r="A83" s="3">
        <v>55</v>
      </c>
      <c r="B83" s="3" t="s">
        <v>43</v>
      </c>
      <c r="C83" s="8" t="s">
        <v>48</v>
      </c>
      <c r="D83" s="9" t="s">
        <v>0</v>
      </c>
      <c r="E83" s="9">
        <v>26</v>
      </c>
      <c r="F83" s="5"/>
      <c r="G83" s="46">
        <f t="shared" si="7"/>
        <v>0</v>
      </c>
    </row>
    <row r="84" spans="1:7" s="2" customFormat="1" ht="15" customHeight="1">
      <c r="A84" s="3">
        <v>56</v>
      </c>
      <c r="B84" s="3" t="s">
        <v>44</v>
      </c>
      <c r="C84" s="8" t="s">
        <v>45</v>
      </c>
      <c r="D84" s="9" t="s">
        <v>0</v>
      </c>
      <c r="E84" s="9">
        <v>26</v>
      </c>
      <c r="F84" s="5"/>
      <c r="G84" s="46">
        <f t="shared" si="7"/>
        <v>0</v>
      </c>
    </row>
    <row r="85" spans="1:7" s="2" customFormat="1" ht="15" customHeight="1">
      <c r="A85" s="3">
        <v>57</v>
      </c>
      <c r="B85" s="3" t="s">
        <v>15</v>
      </c>
      <c r="C85" s="8" t="s">
        <v>39</v>
      </c>
      <c r="D85" s="9" t="s">
        <v>0</v>
      </c>
      <c r="E85" s="9">
        <f>E77*3</f>
        <v>78</v>
      </c>
      <c r="F85" s="5"/>
      <c r="G85" s="46">
        <f t="shared" si="7"/>
        <v>0</v>
      </c>
    </row>
    <row r="86" spans="1:7" s="2" customFormat="1" ht="15" customHeight="1">
      <c r="A86" s="3">
        <v>58</v>
      </c>
      <c r="B86" s="3" t="s">
        <v>15</v>
      </c>
      <c r="C86" s="8" t="s">
        <v>37</v>
      </c>
      <c r="D86" s="9" t="s">
        <v>0</v>
      </c>
      <c r="E86" s="9">
        <f>E77*3</f>
        <v>78</v>
      </c>
      <c r="F86" s="5"/>
      <c r="G86" s="46">
        <f t="shared" si="7"/>
        <v>0</v>
      </c>
    </row>
    <row r="87" spans="1:7" s="2" customFormat="1" ht="15" customHeight="1">
      <c r="A87" s="3">
        <v>59</v>
      </c>
      <c r="B87" s="3" t="s">
        <v>15</v>
      </c>
      <c r="C87" s="8" t="s">
        <v>38</v>
      </c>
      <c r="D87" s="9" t="s">
        <v>0</v>
      </c>
      <c r="E87" s="9">
        <v>26</v>
      </c>
      <c r="F87" s="5"/>
      <c r="G87" s="46">
        <f t="shared" si="7"/>
        <v>0</v>
      </c>
    </row>
    <row r="88" spans="1:7" s="2" customFormat="1" ht="15" customHeight="1">
      <c r="A88" s="3">
        <v>60</v>
      </c>
      <c r="B88" s="3" t="s">
        <v>15</v>
      </c>
      <c r="C88" s="8" t="s">
        <v>118</v>
      </c>
      <c r="D88" s="9" t="s">
        <v>0</v>
      </c>
      <c r="E88" s="9">
        <v>26</v>
      </c>
      <c r="F88" s="5"/>
      <c r="G88" s="46">
        <f t="shared" si="7"/>
        <v>0</v>
      </c>
    </row>
    <row r="89" spans="1:7" s="2" customFormat="1" ht="15" customHeight="1">
      <c r="A89" s="3">
        <v>61</v>
      </c>
      <c r="B89" s="3" t="s">
        <v>15</v>
      </c>
      <c r="C89" s="54" t="s">
        <v>117</v>
      </c>
      <c r="D89" s="9" t="s">
        <v>0</v>
      </c>
      <c r="E89" s="9">
        <v>26</v>
      </c>
      <c r="F89" s="5"/>
      <c r="G89" s="46">
        <f t="shared" si="7"/>
        <v>0</v>
      </c>
    </row>
    <row r="90" spans="1:7" s="2" customFormat="1" ht="15" customHeight="1">
      <c r="A90" s="3">
        <v>62</v>
      </c>
      <c r="B90" s="3" t="s">
        <v>15</v>
      </c>
      <c r="C90" s="8" t="s">
        <v>58</v>
      </c>
      <c r="D90" s="9" t="s">
        <v>19</v>
      </c>
      <c r="E90" s="9">
        <f>E89/2</f>
        <v>13</v>
      </c>
      <c r="F90" s="5"/>
      <c r="G90" s="46">
        <f t="shared" si="7"/>
        <v>0</v>
      </c>
    </row>
    <row r="91" spans="1:7" s="2" customFormat="1" ht="15" customHeight="1">
      <c r="A91" s="3">
        <v>63</v>
      </c>
      <c r="B91" s="3" t="s">
        <v>15</v>
      </c>
      <c r="C91" s="8" t="s">
        <v>55</v>
      </c>
      <c r="D91" s="9" t="s">
        <v>0</v>
      </c>
      <c r="E91" s="9">
        <f>E77*5</f>
        <v>130</v>
      </c>
      <c r="F91" s="5"/>
      <c r="G91" s="46">
        <f t="shared" si="7"/>
        <v>0</v>
      </c>
    </row>
    <row r="92" spans="1:7" s="2" customFormat="1" ht="15" customHeight="1">
      <c r="A92" s="3">
        <v>64</v>
      </c>
      <c r="B92" s="3" t="s">
        <v>15</v>
      </c>
      <c r="C92" s="8" t="s">
        <v>36</v>
      </c>
      <c r="D92" s="9" t="s">
        <v>0</v>
      </c>
      <c r="E92" s="9">
        <v>26</v>
      </c>
      <c r="F92" s="5"/>
      <c r="G92" s="46">
        <f t="shared" si="7"/>
        <v>0</v>
      </c>
    </row>
    <row r="93" spans="1:7" s="2" customFormat="1" ht="15" customHeight="1">
      <c r="A93" s="3">
        <v>65</v>
      </c>
      <c r="B93" s="3" t="s">
        <v>15</v>
      </c>
      <c r="C93" s="8" t="s">
        <v>56</v>
      </c>
      <c r="D93" s="9" t="s">
        <v>0</v>
      </c>
      <c r="E93" s="9">
        <v>26</v>
      </c>
      <c r="F93" s="5"/>
      <c r="G93" s="46">
        <f t="shared" si="7"/>
        <v>0</v>
      </c>
    </row>
    <row r="94" spans="1:7" s="2" customFormat="1" ht="16.5" customHeight="1">
      <c r="A94" s="3"/>
      <c r="B94" s="3"/>
      <c r="C94" s="24" t="s">
        <v>65</v>
      </c>
      <c r="D94" s="52" t="s">
        <v>49</v>
      </c>
      <c r="E94" s="53"/>
      <c r="F94" s="43">
        <f>(G77+G78+G79+G81+G82+G83+G85+G86+G87+G89+G90+G91+G92+G93+G84+G80+G88)/E92</f>
        <v>0</v>
      </c>
      <c r="G94" s="46"/>
    </row>
    <row r="95" spans="1:7" s="2" customFormat="1" ht="15" customHeight="1">
      <c r="A95" s="3">
        <v>66</v>
      </c>
      <c r="B95" s="3" t="s">
        <v>40</v>
      </c>
      <c r="C95" s="8" t="s">
        <v>20</v>
      </c>
      <c r="D95" s="9" t="s">
        <v>0</v>
      </c>
      <c r="E95" s="9">
        <v>68</v>
      </c>
      <c r="F95" s="5"/>
      <c r="G95" s="46">
        <f t="shared" ref="G95:G111" si="8">F95*E95</f>
        <v>0</v>
      </c>
    </row>
    <row r="96" spans="1:7" s="2" customFormat="1" ht="15" customHeight="1">
      <c r="A96" s="3">
        <v>67</v>
      </c>
      <c r="B96" s="3" t="s">
        <v>11</v>
      </c>
      <c r="C96" s="8" t="s">
        <v>16</v>
      </c>
      <c r="D96" s="9" t="s">
        <v>0</v>
      </c>
      <c r="E96" s="9">
        <v>68</v>
      </c>
      <c r="F96" s="5"/>
      <c r="G96" s="46">
        <f t="shared" si="8"/>
        <v>0</v>
      </c>
    </row>
    <row r="97" spans="1:7" s="2" customFormat="1" ht="15" customHeight="1">
      <c r="A97" s="3">
        <v>68</v>
      </c>
      <c r="B97" s="3" t="s">
        <v>42</v>
      </c>
      <c r="C97" s="8" t="s">
        <v>41</v>
      </c>
      <c r="D97" s="9" t="s">
        <v>0</v>
      </c>
      <c r="E97" s="9">
        <v>68</v>
      </c>
      <c r="F97" s="5"/>
      <c r="G97" s="46">
        <f t="shared" si="8"/>
        <v>0</v>
      </c>
    </row>
    <row r="98" spans="1:7" s="2" customFormat="1" ht="15" customHeight="1">
      <c r="A98" s="3">
        <v>69</v>
      </c>
      <c r="B98" s="3" t="s">
        <v>15</v>
      </c>
      <c r="C98" s="8" t="s">
        <v>115</v>
      </c>
      <c r="D98" s="9" t="s">
        <v>0</v>
      </c>
      <c r="E98" s="9">
        <v>68</v>
      </c>
      <c r="F98" s="5"/>
      <c r="G98" s="46">
        <f t="shared" si="8"/>
        <v>0</v>
      </c>
    </row>
    <row r="99" spans="1:7" s="2" customFormat="1" ht="15" customHeight="1">
      <c r="A99" s="3">
        <v>70</v>
      </c>
      <c r="B99" s="3" t="s">
        <v>15</v>
      </c>
      <c r="C99" s="8" t="s">
        <v>116</v>
      </c>
      <c r="D99" s="9" t="s">
        <v>0</v>
      </c>
      <c r="E99" s="9">
        <v>68</v>
      </c>
      <c r="F99" s="5"/>
      <c r="G99" s="46">
        <f t="shared" si="8"/>
        <v>0</v>
      </c>
    </row>
    <row r="100" spans="1:7" s="2" customFormat="1" ht="15" customHeight="1">
      <c r="A100" s="3">
        <v>71</v>
      </c>
      <c r="B100" s="3" t="s">
        <v>47</v>
      </c>
      <c r="C100" s="8" t="s">
        <v>46</v>
      </c>
      <c r="D100" s="9" t="s">
        <v>0</v>
      </c>
      <c r="E100" s="9">
        <v>68</v>
      </c>
      <c r="F100" s="5"/>
      <c r="G100" s="46">
        <f t="shared" si="8"/>
        <v>0</v>
      </c>
    </row>
    <row r="101" spans="1:7" s="2" customFormat="1" ht="15" customHeight="1">
      <c r="A101" s="3">
        <v>72</v>
      </c>
      <c r="B101" s="3" t="s">
        <v>43</v>
      </c>
      <c r="C101" s="8" t="s">
        <v>48</v>
      </c>
      <c r="D101" s="9" t="s">
        <v>0</v>
      </c>
      <c r="E101" s="9">
        <v>68</v>
      </c>
      <c r="F101" s="5"/>
      <c r="G101" s="46">
        <f t="shared" si="8"/>
        <v>0</v>
      </c>
    </row>
    <row r="102" spans="1:7" s="2" customFormat="1" ht="15" customHeight="1">
      <c r="A102" s="3">
        <v>73</v>
      </c>
      <c r="B102" s="3" t="s">
        <v>44</v>
      </c>
      <c r="C102" s="8" t="s">
        <v>45</v>
      </c>
      <c r="D102" s="9" t="s">
        <v>0</v>
      </c>
      <c r="E102" s="9">
        <v>68</v>
      </c>
      <c r="F102" s="5"/>
      <c r="G102" s="46">
        <f t="shared" si="8"/>
        <v>0</v>
      </c>
    </row>
    <row r="103" spans="1:7" s="2" customFormat="1" ht="15" customHeight="1">
      <c r="A103" s="3">
        <v>74</v>
      </c>
      <c r="B103" s="3" t="s">
        <v>15</v>
      </c>
      <c r="C103" s="8" t="s">
        <v>39</v>
      </c>
      <c r="D103" s="9" t="s">
        <v>0</v>
      </c>
      <c r="E103" s="9">
        <f>E95*3</f>
        <v>204</v>
      </c>
      <c r="F103" s="5"/>
      <c r="G103" s="46">
        <f t="shared" si="8"/>
        <v>0</v>
      </c>
    </row>
    <row r="104" spans="1:7" s="2" customFormat="1" ht="15" customHeight="1">
      <c r="A104" s="3">
        <v>75</v>
      </c>
      <c r="B104" s="3" t="s">
        <v>15</v>
      </c>
      <c r="C104" s="8" t="s">
        <v>37</v>
      </c>
      <c r="D104" s="9" t="s">
        <v>0</v>
      </c>
      <c r="E104" s="9">
        <f>E95*3</f>
        <v>204</v>
      </c>
      <c r="F104" s="5"/>
      <c r="G104" s="46">
        <f t="shared" si="8"/>
        <v>0</v>
      </c>
    </row>
    <row r="105" spans="1:7" s="2" customFormat="1" ht="15" customHeight="1">
      <c r="A105" s="3">
        <v>76</v>
      </c>
      <c r="B105" s="3" t="s">
        <v>15</v>
      </c>
      <c r="C105" s="8" t="s">
        <v>38</v>
      </c>
      <c r="D105" s="9" t="s">
        <v>0</v>
      </c>
      <c r="E105" s="9">
        <v>68</v>
      </c>
      <c r="F105" s="5"/>
      <c r="G105" s="46">
        <f t="shared" si="8"/>
        <v>0</v>
      </c>
    </row>
    <row r="106" spans="1:7" s="2" customFormat="1" ht="15" customHeight="1">
      <c r="A106" s="3">
        <v>77</v>
      </c>
      <c r="B106" s="3" t="s">
        <v>15</v>
      </c>
      <c r="C106" s="8" t="s">
        <v>118</v>
      </c>
      <c r="D106" s="9" t="s">
        <v>0</v>
      </c>
      <c r="E106" s="9">
        <v>68</v>
      </c>
      <c r="F106" s="5"/>
      <c r="G106" s="46">
        <f t="shared" si="8"/>
        <v>0</v>
      </c>
    </row>
    <row r="107" spans="1:7" s="2" customFormat="1" ht="15" customHeight="1">
      <c r="A107" s="3">
        <v>78</v>
      </c>
      <c r="B107" s="3" t="s">
        <v>15</v>
      </c>
      <c r="C107" s="54" t="s">
        <v>117</v>
      </c>
      <c r="D107" s="9" t="s">
        <v>0</v>
      </c>
      <c r="E107" s="9">
        <v>68</v>
      </c>
      <c r="F107" s="5"/>
      <c r="G107" s="46">
        <f t="shared" si="8"/>
        <v>0</v>
      </c>
    </row>
    <row r="108" spans="1:7" s="2" customFormat="1" ht="15" customHeight="1">
      <c r="A108" s="3">
        <v>79</v>
      </c>
      <c r="B108" s="3" t="s">
        <v>15</v>
      </c>
      <c r="C108" s="8" t="s">
        <v>58</v>
      </c>
      <c r="D108" s="9" t="s">
        <v>19</v>
      </c>
      <c r="E108" s="9">
        <f>E107/2</f>
        <v>34</v>
      </c>
      <c r="F108" s="5"/>
      <c r="G108" s="46">
        <f t="shared" si="8"/>
        <v>0</v>
      </c>
    </row>
    <row r="109" spans="1:7" s="2" customFormat="1" ht="15" customHeight="1">
      <c r="A109" s="3">
        <v>80</v>
      </c>
      <c r="B109" s="3" t="s">
        <v>15</v>
      </c>
      <c r="C109" s="8" t="s">
        <v>55</v>
      </c>
      <c r="D109" s="9" t="s">
        <v>0</v>
      </c>
      <c r="E109" s="9">
        <f>E95*5</f>
        <v>340</v>
      </c>
      <c r="F109" s="5"/>
      <c r="G109" s="46">
        <f t="shared" si="8"/>
        <v>0</v>
      </c>
    </row>
    <row r="110" spans="1:7" s="2" customFormat="1" ht="15" customHeight="1">
      <c r="A110" s="3">
        <v>81</v>
      </c>
      <c r="B110" s="3" t="s">
        <v>15</v>
      </c>
      <c r="C110" s="8" t="s">
        <v>36</v>
      </c>
      <c r="D110" s="9" t="s">
        <v>0</v>
      </c>
      <c r="E110" s="9">
        <v>68</v>
      </c>
      <c r="F110" s="5"/>
      <c r="G110" s="46">
        <f t="shared" si="8"/>
        <v>0</v>
      </c>
    </row>
    <row r="111" spans="1:7" s="2" customFormat="1" ht="15" customHeight="1">
      <c r="A111" s="3">
        <v>82</v>
      </c>
      <c r="B111" s="3" t="s">
        <v>15</v>
      </c>
      <c r="C111" s="8" t="s">
        <v>56</v>
      </c>
      <c r="D111" s="9" t="s">
        <v>0</v>
      </c>
      <c r="E111" s="9">
        <v>68</v>
      </c>
      <c r="F111" s="5"/>
      <c r="G111" s="46">
        <f t="shared" si="8"/>
        <v>0</v>
      </c>
    </row>
    <row r="112" spans="1:7" s="2" customFormat="1" ht="16.5" customHeight="1">
      <c r="A112" s="3"/>
      <c r="B112" s="3"/>
      <c r="C112" s="24" t="s">
        <v>66</v>
      </c>
      <c r="D112" s="52" t="s">
        <v>49</v>
      </c>
      <c r="E112" s="53"/>
      <c r="F112" s="43">
        <f>(G95+G96+G97+G99+G100+G101+G103+G104+G105+G107+G108+G109+G110+G111+G102+G98+G106)/E110</f>
        <v>0</v>
      </c>
      <c r="G112" s="46"/>
    </row>
    <row r="113" spans="1:7" s="2" customFormat="1" ht="23.4">
      <c r="A113" s="3"/>
      <c r="B113" s="3" t="s">
        <v>8</v>
      </c>
      <c r="C113" s="54" t="s">
        <v>129</v>
      </c>
      <c r="D113" s="9" t="s">
        <v>0</v>
      </c>
      <c r="E113" s="9">
        <v>97</v>
      </c>
      <c r="F113" s="5"/>
      <c r="G113" s="46">
        <f>E113*F113</f>
        <v>0</v>
      </c>
    </row>
    <row r="114" spans="1:7" s="2" customFormat="1" ht="15" customHeight="1">
      <c r="A114" s="3">
        <v>83</v>
      </c>
      <c r="B114" s="3" t="s">
        <v>8</v>
      </c>
      <c r="C114" s="8" t="s">
        <v>128</v>
      </c>
      <c r="D114" s="9" t="s">
        <v>0</v>
      </c>
      <c r="E114" s="9">
        <v>12</v>
      </c>
      <c r="F114" s="5"/>
      <c r="G114" s="46">
        <f t="shared" ref="G114" si="9">F114*E114</f>
        <v>0</v>
      </c>
    </row>
    <row r="115" spans="1:7" s="2" customFormat="1" ht="15" customHeight="1">
      <c r="A115" s="3">
        <v>84</v>
      </c>
      <c r="B115" s="3" t="s">
        <v>8</v>
      </c>
      <c r="C115" s="8" t="s">
        <v>119</v>
      </c>
      <c r="D115" s="9" t="s">
        <v>0</v>
      </c>
      <c r="E115" s="9">
        <v>2</v>
      </c>
      <c r="F115" s="5"/>
      <c r="G115" s="46">
        <f t="shared" ref="G115" si="10">F115*E115</f>
        <v>0</v>
      </c>
    </row>
    <row r="116" spans="1:7" s="2" customFormat="1" ht="15" customHeight="1">
      <c r="A116" s="3">
        <v>85</v>
      </c>
      <c r="B116" s="3" t="s">
        <v>8</v>
      </c>
      <c r="C116" s="8" t="s">
        <v>120</v>
      </c>
      <c r="D116" s="9" t="s">
        <v>0</v>
      </c>
      <c r="E116" s="9">
        <v>7</v>
      </c>
      <c r="F116" s="5"/>
      <c r="G116" s="46">
        <f t="shared" ref="G116" si="11">F116*E116</f>
        <v>0</v>
      </c>
    </row>
    <row r="117" spans="1:7" s="2" customFormat="1" ht="15" customHeight="1">
      <c r="A117" s="3">
        <v>86</v>
      </c>
      <c r="B117" s="3" t="s">
        <v>8</v>
      </c>
      <c r="C117" s="8" t="s">
        <v>121</v>
      </c>
      <c r="D117" s="9" t="s">
        <v>0</v>
      </c>
      <c r="E117" s="9">
        <v>2</v>
      </c>
      <c r="F117" s="5"/>
      <c r="G117" s="46">
        <f t="shared" ref="G117" si="12">F117*E117</f>
        <v>0</v>
      </c>
    </row>
    <row r="118" spans="1:7" s="2" customFormat="1" ht="15" customHeight="1">
      <c r="A118" s="3">
        <v>87</v>
      </c>
      <c r="B118" s="3" t="s">
        <v>8</v>
      </c>
      <c r="C118" s="8" t="s">
        <v>122</v>
      </c>
      <c r="D118" s="9" t="s">
        <v>0</v>
      </c>
      <c r="E118" s="9">
        <v>3</v>
      </c>
      <c r="F118" s="5"/>
      <c r="G118" s="46">
        <f t="shared" ref="G118" si="13">F118*E118</f>
        <v>0</v>
      </c>
    </row>
    <row r="119" spans="1:7" ht="15" customHeight="1">
      <c r="A119" s="3">
        <v>88</v>
      </c>
      <c r="B119" s="3" t="s">
        <v>8</v>
      </c>
      <c r="C119" s="4" t="s">
        <v>123</v>
      </c>
      <c r="D119" s="9" t="s">
        <v>0</v>
      </c>
      <c r="E119" s="3">
        <v>17</v>
      </c>
      <c r="F119" s="5"/>
      <c r="G119" s="46">
        <f t="shared" ref="G119:G122" si="14">F119*E119</f>
        <v>0</v>
      </c>
    </row>
    <row r="120" spans="1:7" ht="15" customHeight="1">
      <c r="A120" s="3">
        <v>89</v>
      </c>
      <c r="B120" s="3" t="s">
        <v>8</v>
      </c>
      <c r="C120" s="4" t="s">
        <v>124</v>
      </c>
      <c r="D120" s="9" t="s">
        <v>0</v>
      </c>
      <c r="E120" s="3">
        <v>23</v>
      </c>
      <c r="F120" s="5"/>
      <c r="G120" s="46">
        <f t="shared" si="14"/>
        <v>0</v>
      </c>
    </row>
    <row r="121" spans="1:7" ht="15" customHeight="1">
      <c r="A121" s="3">
        <v>90</v>
      </c>
      <c r="B121" s="3" t="s">
        <v>8</v>
      </c>
      <c r="C121" s="4" t="s">
        <v>125</v>
      </c>
      <c r="D121" s="9" t="s">
        <v>0</v>
      </c>
      <c r="E121" s="3">
        <v>2</v>
      </c>
      <c r="F121" s="5"/>
      <c r="G121" s="46">
        <f t="shared" si="14"/>
        <v>0</v>
      </c>
    </row>
    <row r="122" spans="1:7" ht="15" customHeight="1">
      <c r="A122" s="3">
        <v>91</v>
      </c>
      <c r="B122" s="3" t="s">
        <v>8</v>
      </c>
      <c r="C122" s="4" t="s">
        <v>126</v>
      </c>
      <c r="D122" s="9" t="s">
        <v>0</v>
      </c>
      <c r="E122" s="3">
        <v>1</v>
      </c>
      <c r="F122" s="5"/>
      <c r="G122" s="46">
        <f t="shared" si="14"/>
        <v>0</v>
      </c>
    </row>
    <row r="123" spans="1:7" ht="15" customHeight="1">
      <c r="A123" s="3">
        <v>92</v>
      </c>
      <c r="B123" s="3" t="s">
        <v>8</v>
      </c>
      <c r="C123" s="4" t="s">
        <v>85</v>
      </c>
      <c r="D123" s="9" t="s">
        <v>0</v>
      </c>
      <c r="E123" s="3">
        <v>23</v>
      </c>
      <c r="F123" s="5"/>
      <c r="G123" s="46">
        <f>F123*E123</f>
        <v>0</v>
      </c>
    </row>
    <row r="124" spans="1:7" ht="15" customHeight="1">
      <c r="A124" s="3">
        <v>93</v>
      </c>
      <c r="B124" s="3" t="s">
        <v>8</v>
      </c>
      <c r="C124" s="4" t="s">
        <v>127</v>
      </c>
      <c r="D124" s="9" t="s">
        <v>0</v>
      </c>
      <c r="E124" s="3">
        <v>2</v>
      </c>
      <c r="F124" s="5"/>
      <c r="G124" s="46">
        <f>F124*E124</f>
        <v>0</v>
      </c>
    </row>
    <row r="125" spans="1:7">
      <c r="A125" s="3">
        <v>94</v>
      </c>
      <c r="B125" s="3" t="s">
        <v>8</v>
      </c>
      <c r="C125" s="4" t="s">
        <v>130</v>
      </c>
      <c r="D125" s="3" t="s">
        <v>0</v>
      </c>
      <c r="E125" s="3">
        <v>8</v>
      </c>
      <c r="F125" s="5"/>
      <c r="G125" s="46">
        <f t="shared" ref="G125:G135" si="15">F125*E125</f>
        <v>0</v>
      </c>
    </row>
    <row r="126" spans="1:7">
      <c r="A126" s="3">
        <v>95</v>
      </c>
      <c r="B126" s="3" t="s">
        <v>8</v>
      </c>
      <c r="C126" s="4" t="s">
        <v>131</v>
      </c>
      <c r="D126" s="3" t="s">
        <v>0</v>
      </c>
      <c r="E126" s="3">
        <v>4</v>
      </c>
      <c r="F126" s="5"/>
      <c r="G126" s="46">
        <f t="shared" si="15"/>
        <v>0</v>
      </c>
    </row>
    <row r="127" spans="1:7">
      <c r="A127" s="3">
        <v>96</v>
      </c>
      <c r="B127" s="3" t="s">
        <v>8</v>
      </c>
      <c r="C127" s="4" t="s">
        <v>132</v>
      </c>
      <c r="D127" s="3" t="s">
        <v>0</v>
      </c>
      <c r="E127" s="3">
        <v>12</v>
      </c>
      <c r="F127" s="5"/>
      <c r="G127" s="46">
        <f t="shared" si="15"/>
        <v>0</v>
      </c>
    </row>
    <row r="128" spans="1:7">
      <c r="A128" s="3">
        <v>97</v>
      </c>
      <c r="B128" s="3" t="s">
        <v>8</v>
      </c>
      <c r="C128" s="4" t="s">
        <v>133</v>
      </c>
      <c r="D128" s="3" t="s">
        <v>0</v>
      </c>
      <c r="E128" s="3">
        <v>12</v>
      </c>
      <c r="F128" s="5"/>
      <c r="G128" s="46">
        <f t="shared" si="15"/>
        <v>0</v>
      </c>
    </row>
    <row r="129" spans="1:9">
      <c r="A129" s="3">
        <v>98</v>
      </c>
      <c r="B129" s="3" t="s">
        <v>8</v>
      </c>
      <c r="C129" s="4" t="s">
        <v>134</v>
      </c>
      <c r="D129" s="3" t="s">
        <v>0</v>
      </c>
      <c r="E129" s="3">
        <v>6</v>
      </c>
      <c r="F129" s="5"/>
      <c r="G129" s="46">
        <f t="shared" si="15"/>
        <v>0</v>
      </c>
    </row>
    <row r="130" spans="1:9">
      <c r="A130" s="3">
        <v>99</v>
      </c>
      <c r="B130" s="3" t="s">
        <v>8</v>
      </c>
      <c r="C130" s="4" t="s">
        <v>135</v>
      </c>
      <c r="D130" s="3" t="s">
        <v>0</v>
      </c>
      <c r="E130" s="3">
        <v>10</v>
      </c>
      <c r="F130" s="5"/>
      <c r="G130" s="46">
        <f t="shared" si="15"/>
        <v>0</v>
      </c>
    </row>
    <row r="131" spans="1:9">
      <c r="A131" s="3">
        <v>100</v>
      </c>
      <c r="B131" s="3" t="s">
        <v>8</v>
      </c>
      <c r="C131" s="4" t="s">
        <v>136</v>
      </c>
      <c r="D131" s="3" t="s">
        <v>0</v>
      </c>
      <c r="E131" s="3">
        <v>8</v>
      </c>
      <c r="F131" s="5"/>
      <c r="G131" s="46">
        <f t="shared" si="15"/>
        <v>0</v>
      </c>
    </row>
    <row r="132" spans="1:9">
      <c r="A132" s="3">
        <v>101</v>
      </c>
      <c r="B132" s="3" t="s">
        <v>8</v>
      </c>
      <c r="C132" s="4" t="s">
        <v>137</v>
      </c>
      <c r="D132" s="3" t="s">
        <v>0</v>
      </c>
      <c r="E132" s="3">
        <v>5</v>
      </c>
      <c r="F132" s="5"/>
      <c r="G132" s="46">
        <f t="shared" si="15"/>
        <v>0</v>
      </c>
    </row>
    <row r="133" spans="1:9">
      <c r="A133" s="3">
        <v>102</v>
      </c>
      <c r="B133" s="3" t="s">
        <v>8</v>
      </c>
      <c r="C133" s="4" t="s">
        <v>138</v>
      </c>
      <c r="D133" s="3" t="s">
        <v>0</v>
      </c>
      <c r="E133" s="3">
        <v>16</v>
      </c>
      <c r="F133" s="5"/>
      <c r="G133" s="46">
        <f t="shared" si="15"/>
        <v>0</v>
      </c>
    </row>
    <row r="134" spans="1:9">
      <c r="A134" s="3">
        <v>103</v>
      </c>
      <c r="B134" s="3" t="s">
        <v>8</v>
      </c>
      <c r="C134" s="4" t="s">
        <v>139</v>
      </c>
      <c r="D134" s="3" t="s">
        <v>0</v>
      </c>
      <c r="E134" s="3">
        <v>16</v>
      </c>
      <c r="F134" s="5"/>
      <c r="G134" s="46">
        <f t="shared" si="15"/>
        <v>0</v>
      </c>
    </row>
    <row r="135" spans="1:9">
      <c r="A135" s="3">
        <v>104</v>
      </c>
      <c r="B135" s="3" t="s">
        <v>8</v>
      </c>
      <c r="C135" s="6" t="s">
        <v>256</v>
      </c>
      <c r="D135" s="3" t="s">
        <v>0</v>
      </c>
      <c r="E135" s="3">
        <v>14</v>
      </c>
      <c r="F135" s="5"/>
      <c r="G135" s="46">
        <f t="shared" si="15"/>
        <v>0</v>
      </c>
    </row>
    <row r="136" spans="1:9">
      <c r="A136" s="3">
        <v>105</v>
      </c>
      <c r="B136" s="3" t="s">
        <v>8</v>
      </c>
      <c r="C136" s="6" t="s">
        <v>257</v>
      </c>
      <c r="D136" s="3" t="s">
        <v>0</v>
      </c>
      <c r="E136" s="3">
        <v>4</v>
      </c>
      <c r="F136" s="5"/>
      <c r="G136" s="46">
        <f t="shared" ref="G136" si="16">F136*E136</f>
        <v>0</v>
      </c>
    </row>
    <row r="137" spans="1:9" ht="15" customHeight="1">
      <c r="A137" s="3"/>
      <c r="B137" s="3"/>
      <c r="C137" s="75" t="s">
        <v>28</v>
      </c>
      <c r="D137" s="76"/>
      <c r="E137" s="76"/>
      <c r="F137" s="77"/>
      <c r="G137" s="47">
        <f>SUM(G61:G136)</f>
        <v>0</v>
      </c>
      <c r="I137" s="2"/>
    </row>
    <row r="138" spans="1:9">
      <c r="A138" s="14"/>
      <c r="B138" s="19" t="s">
        <v>243</v>
      </c>
      <c r="C138" s="19"/>
      <c r="D138" s="14"/>
      <c r="E138" s="14"/>
      <c r="F138" s="18"/>
      <c r="G138" s="44"/>
    </row>
    <row r="139" spans="1:9" ht="13.8">
      <c r="A139" s="3">
        <v>106</v>
      </c>
      <c r="B139" s="3" t="s">
        <v>15</v>
      </c>
      <c r="C139" s="6" t="s">
        <v>218</v>
      </c>
      <c r="D139" s="3" t="s">
        <v>19</v>
      </c>
      <c r="E139" s="3">
        <v>335</v>
      </c>
      <c r="F139" s="5"/>
      <c r="G139" s="46">
        <f>E139*F139</f>
        <v>0</v>
      </c>
    </row>
    <row r="140" spans="1:9">
      <c r="A140" s="3">
        <v>107</v>
      </c>
      <c r="B140" s="3" t="s">
        <v>174</v>
      </c>
      <c r="C140" s="6" t="s">
        <v>244</v>
      </c>
      <c r="D140" s="3" t="s">
        <v>0</v>
      </c>
      <c r="E140" s="3">
        <v>1800</v>
      </c>
      <c r="F140" s="5"/>
      <c r="G140" s="46">
        <f>E140*F140</f>
        <v>0</v>
      </c>
    </row>
    <row r="141" spans="1:9" ht="13.8">
      <c r="A141" s="3">
        <v>108</v>
      </c>
      <c r="B141" s="3" t="s">
        <v>220</v>
      </c>
      <c r="C141" s="6" t="s">
        <v>219</v>
      </c>
      <c r="D141" s="9" t="s">
        <v>19</v>
      </c>
      <c r="E141" s="3">
        <v>335</v>
      </c>
      <c r="F141" s="5"/>
      <c r="G141" s="46">
        <f t="shared" ref="G141:G143" si="17">E141*F141</f>
        <v>0</v>
      </c>
    </row>
    <row r="142" spans="1:9" ht="13.8">
      <c r="A142" s="3">
        <v>109</v>
      </c>
      <c r="B142" s="3" t="s">
        <v>15</v>
      </c>
      <c r="C142" s="4" t="s">
        <v>221</v>
      </c>
      <c r="D142" s="3" t="s">
        <v>153</v>
      </c>
      <c r="E142" s="61">
        <v>23.5</v>
      </c>
      <c r="F142" s="5"/>
      <c r="G142" s="46">
        <f t="shared" si="17"/>
        <v>0</v>
      </c>
    </row>
    <row r="143" spans="1:9">
      <c r="A143" s="3">
        <v>110</v>
      </c>
      <c r="B143" s="3" t="s">
        <v>15</v>
      </c>
      <c r="C143" s="6" t="s">
        <v>236</v>
      </c>
      <c r="D143" s="3" t="s">
        <v>0</v>
      </c>
      <c r="E143" s="3">
        <v>1800</v>
      </c>
      <c r="F143" s="5"/>
      <c r="G143" s="46">
        <f t="shared" si="17"/>
        <v>0</v>
      </c>
    </row>
    <row r="144" spans="1:9">
      <c r="A144" s="3"/>
      <c r="B144" s="3"/>
      <c r="C144" s="75" t="s">
        <v>245</v>
      </c>
      <c r="D144" s="76"/>
      <c r="E144" s="76"/>
      <c r="F144" s="77"/>
      <c r="G144" s="43">
        <f>SUM(G139:G143)</f>
        <v>0</v>
      </c>
    </row>
    <row r="145" spans="1:9">
      <c r="A145" s="14"/>
      <c r="B145" s="19" t="s">
        <v>143</v>
      </c>
      <c r="C145" s="19"/>
      <c r="D145" s="14"/>
      <c r="E145" s="14"/>
      <c r="F145" s="18"/>
      <c r="G145" s="44"/>
      <c r="I145" s="2"/>
    </row>
    <row r="146" spans="1:9" ht="23.4">
      <c r="A146" s="3">
        <v>111</v>
      </c>
      <c r="B146" s="3" t="s">
        <v>8</v>
      </c>
      <c r="C146" s="54" t="s">
        <v>86</v>
      </c>
      <c r="D146" s="7" t="s">
        <v>59</v>
      </c>
      <c r="E146" s="3">
        <v>1097</v>
      </c>
      <c r="F146" s="45"/>
      <c r="G146" s="46">
        <f>E146*F146</f>
        <v>0</v>
      </c>
    </row>
    <row r="147" spans="1:9" ht="13.8">
      <c r="A147" s="3">
        <v>112</v>
      </c>
      <c r="B147" s="3" t="s">
        <v>15</v>
      </c>
      <c r="C147" s="8" t="s">
        <v>61</v>
      </c>
      <c r="D147" s="7" t="s">
        <v>59</v>
      </c>
      <c r="E147" s="3">
        <v>1097</v>
      </c>
      <c r="F147" s="45"/>
      <c r="G147" s="46">
        <f t="shared" ref="G147:G151" si="18">E147*F147</f>
        <v>0</v>
      </c>
    </row>
    <row r="148" spans="1:9" ht="13.8">
      <c r="A148" s="3">
        <v>113</v>
      </c>
      <c r="B148" s="3" t="s">
        <v>15</v>
      </c>
      <c r="C148" s="8" t="s">
        <v>144</v>
      </c>
      <c r="D148" s="7" t="s">
        <v>59</v>
      </c>
      <c r="E148" s="3">
        <v>1097</v>
      </c>
      <c r="F148" s="45"/>
      <c r="G148" s="46">
        <f t="shared" si="18"/>
        <v>0</v>
      </c>
    </row>
    <row r="149" spans="1:9" ht="13.8">
      <c r="A149" s="3">
        <v>114</v>
      </c>
      <c r="B149" s="3" t="s">
        <v>15</v>
      </c>
      <c r="C149" s="8" t="s">
        <v>62</v>
      </c>
      <c r="D149" s="7" t="s">
        <v>59</v>
      </c>
      <c r="E149" s="3">
        <v>1097</v>
      </c>
      <c r="F149" s="45"/>
      <c r="G149" s="46">
        <f t="shared" si="18"/>
        <v>0</v>
      </c>
    </row>
    <row r="150" spans="1:9" ht="13.8">
      <c r="A150" s="3">
        <v>115</v>
      </c>
      <c r="B150" s="3" t="s">
        <v>21</v>
      </c>
      <c r="C150" s="4" t="s">
        <v>57</v>
      </c>
      <c r="D150" s="7" t="s">
        <v>59</v>
      </c>
      <c r="E150" s="3">
        <v>1097</v>
      </c>
      <c r="F150" s="45"/>
      <c r="G150" s="46">
        <f t="shared" si="18"/>
        <v>0</v>
      </c>
    </row>
    <row r="151" spans="1:9" ht="13.8">
      <c r="A151" s="3">
        <v>116</v>
      </c>
      <c r="B151" s="3" t="s">
        <v>23</v>
      </c>
      <c r="C151" s="4" t="s">
        <v>22</v>
      </c>
      <c r="D151" s="7" t="s">
        <v>59</v>
      </c>
      <c r="E151" s="3">
        <v>1097</v>
      </c>
      <c r="F151" s="45"/>
      <c r="G151" s="46">
        <f t="shared" si="18"/>
        <v>0</v>
      </c>
    </row>
    <row r="152" spans="1:9" ht="15" customHeight="1">
      <c r="A152" s="3"/>
      <c r="B152" s="3"/>
      <c r="C152" s="25" t="s">
        <v>60</v>
      </c>
      <c r="D152" s="97" t="s">
        <v>31</v>
      </c>
      <c r="E152" s="98"/>
      <c r="F152" s="26">
        <f>F147+F148+F149+F150+F151+F146</f>
        <v>0</v>
      </c>
      <c r="G152" s="46"/>
    </row>
    <row r="153" spans="1:9" ht="15" customHeight="1">
      <c r="A153" s="3"/>
      <c r="B153" s="3"/>
      <c r="C153" s="75" t="s">
        <v>72</v>
      </c>
      <c r="D153" s="76"/>
      <c r="E153" s="76"/>
      <c r="F153" s="77"/>
      <c r="G153" s="43">
        <f>SUM(G146:G152)</f>
        <v>0</v>
      </c>
    </row>
    <row r="154" spans="1:9">
      <c r="A154" s="14"/>
      <c r="B154" s="19" t="s">
        <v>67</v>
      </c>
      <c r="C154" s="19"/>
      <c r="D154" s="14"/>
      <c r="E154" s="14"/>
      <c r="F154" s="18"/>
      <c r="G154" s="44"/>
    </row>
    <row r="155" spans="1:9" ht="34.799999999999997">
      <c r="A155" s="58">
        <v>117</v>
      </c>
      <c r="B155" s="3" t="s">
        <v>8</v>
      </c>
      <c r="C155" s="6" t="s">
        <v>142</v>
      </c>
      <c r="D155" s="7" t="s">
        <v>0</v>
      </c>
      <c r="E155" s="3">
        <v>97</v>
      </c>
      <c r="F155" s="46"/>
      <c r="G155" s="46">
        <f>E155*F155</f>
        <v>0</v>
      </c>
    </row>
    <row r="156" spans="1:9" ht="46.2">
      <c r="A156" s="58">
        <v>118</v>
      </c>
      <c r="B156" s="3" t="s">
        <v>8</v>
      </c>
      <c r="C156" s="6" t="s">
        <v>141</v>
      </c>
      <c r="D156" s="7" t="s">
        <v>0</v>
      </c>
      <c r="E156" s="3">
        <v>94</v>
      </c>
      <c r="F156" s="46"/>
      <c r="G156" s="46">
        <f>E156*F156</f>
        <v>0</v>
      </c>
    </row>
    <row r="157" spans="1:9" ht="46.2">
      <c r="A157" s="58">
        <v>119</v>
      </c>
      <c r="B157" s="3" t="s">
        <v>8</v>
      </c>
      <c r="C157" s="6" t="s">
        <v>140</v>
      </c>
      <c r="D157" s="7" t="s">
        <v>0</v>
      </c>
      <c r="E157" s="3">
        <v>18</v>
      </c>
      <c r="F157" s="46"/>
      <c r="G157" s="46">
        <f>E157*F157</f>
        <v>0</v>
      </c>
    </row>
    <row r="158" spans="1:9" ht="15" customHeight="1">
      <c r="A158" s="3"/>
      <c r="B158" s="3"/>
      <c r="C158" s="75" t="s">
        <v>68</v>
      </c>
      <c r="D158" s="76"/>
      <c r="E158" s="76"/>
      <c r="F158" s="77"/>
      <c r="G158" s="43">
        <f>SUM(G155:G157)</f>
        <v>0</v>
      </c>
    </row>
    <row r="159" spans="1:9">
      <c r="A159" s="14"/>
      <c r="B159" s="19" t="s">
        <v>253</v>
      </c>
      <c r="C159" s="19"/>
      <c r="D159" s="14"/>
      <c r="E159" s="14"/>
      <c r="F159" s="18"/>
      <c r="G159" s="44"/>
    </row>
    <row r="160" spans="1:9" s="2" customFormat="1" ht="15" customHeight="1">
      <c r="A160" s="3">
        <v>120</v>
      </c>
      <c r="B160" s="3" t="s">
        <v>8</v>
      </c>
      <c r="C160" s="4" t="s">
        <v>83</v>
      </c>
      <c r="D160" s="3" t="s">
        <v>26</v>
      </c>
      <c r="E160" s="3">
        <v>22</v>
      </c>
      <c r="F160" s="5"/>
      <c r="G160" s="46">
        <f>F160*E160</f>
        <v>0</v>
      </c>
    </row>
    <row r="161" spans="1:7" ht="15" customHeight="1">
      <c r="A161" s="3"/>
      <c r="B161" s="3"/>
      <c r="C161" s="75" t="s">
        <v>254</v>
      </c>
      <c r="D161" s="76"/>
      <c r="E161" s="76"/>
      <c r="F161" s="77"/>
      <c r="G161" s="43">
        <f>SUM(G160)</f>
        <v>0</v>
      </c>
    </row>
    <row r="162" spans="1:7" ht="15" customHeight="1">
      <c r="A162" s="72" t="s">
        <v>69</v>
      </c>
      <c r="B162" s="73"/>
      <c r="C162" s="73"/>
      <c r="D162" s="73"/>
      <c r="E162" s="73"/>
      <c r="F162" s="73"/>
      <c r="G162" s="74"/>
    </row>
    <row r="163" spans="1:7" ht="15" customHeight="1">
      <c r="A163" s="22"/>
      <c r="B163" s="78" t="s">
        <v>9</v>
      </c>
      <c r="C163" s="79"/>
      <c r="D163" s="79"/>
      <c r="E163" s="79"/>
      <c r="F163" s="80"/>
      <c r="G163" s="48">
        <f>G59+G137+G153+G158+G144+G161</f>
        <v>0</v>
      </c>
    </row>
    <row r="164" spans="1:7" ht="15" customHeight="1">
      <c r="A164" s="23"/>
      <c r="B164" s="81" t="s">
        <v>17</v>
      </c>
      <c r="C164" s="82"/>
      <c r="D164" s="82"/>
      <c r="E164" s="82"/>
      <c r="F164" s="83"/>
      <c r="G164" s="49">
        <f>G163*0.21</f>
        <v>0</v>
      </c>
    </row>
    <row r="165" spans="1:7" ht="15" customHeight="1">
      <c r="A165" s="23"/>
      <c r="B165" s="87" t="s">
        <v>10</v>
      </c>
      <c r="C165" s="88"/>
      <c r="D165" s="88"/>
      <c r="E165" s="88"/>
      <c r="F165" s="89"/>
      <c r="G165" s="50">
        <f>SUM(G163:G164)</f>
        <v>0</v>
      </c>
    </row>
    <row r="166" spans="1:7" ht="15" customHeight="1">
      <c r="B166" s="2"/>
      <c r="C166" s="2"/>
      <c r="D166" s="2"/>
      <c r="E166" s="2"/>
      <c r="F166" s="21"/>
      <c r="G166" s="21"/>
    </row>
    <row r="167" spans="1:7">
      <c r="A167" s="93" t="s">
        <v>79</v>
      </c>
      <c r="B167" s="94"/>
      <c r="C167" s="94"/>
      <c r="D167" s="94"/>
      <c r="E167" s="94"/>
      <c r="F167" s="94"/>
      <c r="G167" s="95"/>
    </row>
    <row r="168" spans="1:7">
      <c r="A168" s="10" t="s">
        <v>1</v>
      </c>
      <c r="B168" s="10" t="s">
        <v>2</v>
      </c>
      <c r="C168" s="11" t="s">
        <v>3</v>
      </c>
      <c r="D168" s="10" t="s">
        <v>4</v>
      </c>
      <c r="E168" s="10" t="s">
        <v>5</v>
      </c>
      <c r="F168" s="41" t="s">
        <v>6</v>
      </c>
      <c r="G168" s="41" t="s">
        <v>7</v>
      </c>
    </row>
    <row r="169" spans="1:7">
      <c r="A169" s="12"/>
      <c r="B169" s="16" t="s">
        <v>24</v>
      </c>
      <c r="C169" s="13"/>
      <c r="D169" s="12"/>
      <c r="E169" s="12"/>
      <c r="F169" s="42"/>
      <c r="G169" s="42"/>
    </row>
    <row r="170" spans="1:7">
      <c r="A170" s="3">
        <v>121</v>
      </c>
      <c r="B170" s="3" t="s">
        <v>8</v>
      </c>
      <c r="C170" s="8" t="s">
        <v>73</v>
      </c>
      <c r="D170" s="3" t="s">
        <v>0</v>
      </c>
      <c r="E170" s="3">
        <v>5</v>
      </c>
      <c r="F170" s="5"/>
      <c r="G170" s="46">
        <f>E170*F170</f>
        <v>0</v>
      </c>
    </row>
    <row r="171" spans="1:7">
      <c r="A171" s="3">
        <v>122</v>
      </c>
      <c r="B171" s="3" t="s">
        <v>8</v>
      </c>
      <c r="C171" s="8" t="s">
        <v>74</v>
      </c>
      <c r="D171" s="3" t="s">
        <v>0</v>
      </c>
      <c r="E171" s="3">
        <v>6</v>
      </c>
      <c r="F171" s="5"/>
      <c r="G171" s="46">
        <f t="shared" ref="G171:G179" si="19">E171*F171</f>
        <v>0</v>
      </c>
    </row>
    <row r="172" spans="1:7">
      <c r="A172" s="3">
        <v>123</v>
      </c>
      <c r="B172" s="3" t="s">
        <v>8</v>
      </c>
      <c r="C172" s="8" t="s">
        <v>75</v>
      </c>
      <c r="D172" s="3" t="s">
        <v>0</v>
      </c>
      <c r="E172" s="3">
        <v>2</v>
      </c>
      <c r="F172" s="5"/>
      <c r="G172" s="46">
        <f t="shared" si="19"/>
        <v>0</v>
      </c>
    </row>
    <row r="173" spans="1:7">
      <c r="A173" s="3">
        <v>124</v>
      </c>
      <c r="B173" s="3" t="s">
        <v>8</v>
      </c>
      <c r="C173" s="8" t="s">
        <v>88</v>
      </c>
      <c r="D173" s="3" t="s">
        <v>0</v>
      </c>
      <c r="E173" s="3">
        <v>5</v>
      </c>
      <c r="F173" s="5"/>
      <c r="G173" s="46">
        <f t="shared" si="19"/>
        <v>0</v>
      </c>
    </row>
    <row r="174" spans="1:7">
      <c r="A174" s="3">
        <v>125</v>
      </c>
      <c r="B174" s="3" t="s">
        <v>8</v>
      </c>
      <c r="C174" s="8" t="s">
        <v>89</v>
      </c>
      <c r="D174" s="3" t="s">
        <v>0</v>
      </c>
      <c r="E174" s="3">
        <v>3</v>
      </c>
      <c r="F174" s="5"/>
      <c r="G174" s="46">
        <f t="shared" si="19"/>
        <v>0</v>
      </c>
    </row>
    <row r="175" spans="1:7">
      <c r="A175" s="3">
        <v>126</v>
      </c>
      <c r="B175" s="3" t="s">
        <v>8</v>
      </c>
      <c r="C175" s="8" t="s">
        <v>93</v>
      </c>
      <c r="D175" s="3" t="s">
        <v>0</v>
      </c>
      <c r="E175" s="3">
        <v>1</v>
      </c>
      <c r="F175" s="5"/>
      <c r="G175" s="46">
        <f t="shared" si="19"/>
        <v>0</v>
      </c>
    </row>
    <row r="176" spans="1:7">
      <c r="A176" s="3">
        <v>127</v>
      </c>
      <c r="B176" s="3" t="s">
        <v>8</v>
      </c>
      <c r="C176" s="8" t="s">
        <v>95</v>
      </c>
      <c r="D176" s="3" t="s">
        <v>0</v>
      </c>
      <c r="E176" s="3">
        <v>1</v>
      </c>
      <c r="F176" s="5"/>
      <c r="G176" s="46">
        <f t="shared" si="19"/>
        <v>0</v>
      </c>
    </row>
    <row r="177" spans="1:7">
      <c r="A177" s="3">
        <v>128</v>
      </c>
      <c r="B177" s="3" t="s">
        <v>8</v>
      </c>
      <c r="C177" s="8" t="s">
        <v>96</v>
      </c>
      <c r="D177" s="3" t="s">
        <v>0</v>
      </c>
      <c r="E177" s="3">
        <v>1</v>
      </c>
      <c r="F177" s="5"/>
      <c r="G177" s="46">
        <f t="shared" si="19"/>
        <v>0</v>
      </c>
    </row>
    <row r="178" spans="1:7">
      <c r="A178" s="3">
        <v>129</v>
      </c>
      <c r="B178" s="3" t="s">
        <v>8</v>
      </c>
      <c r="C178" s="8" t="s">
        <v>97</v>
      </c>
      <c r="D178" s="3" t="s">
        <v>0</v>
      </c>
      <c r="E178" s="3">
        <v>1</v>
      </c>
      <c r="F178" s="5"/>
      <c r="G178" s="46">
        <f t="shared" si="19"/>
        <v>0</v>
      </c>
    </row>
    <row r="179" spans="1:7">
      <c r="A179" s="3">
        <v>130</v>
      </c>
      <c r="B179" s="3" t="s">
        <v>8</v>
      </c>
      <c r="C179" s="8" t="s">
        <v>99</v>
      </c>
      <c r="D179" s="3" t="s">
        <v>0</v>
      </c>
      <c r="E179" s="3">
        <v>1</v>
      </c>
      <c r="F179" s="5"/>
      <c r="G179" s="46">
        <f t="shared" si="19"/>
        <v>0</v>
      </c>
    </row>
    <row r="180" spans="1:7">
      <c r="A180" s="3">
        <v>131</v>
      </c>
      <c r="B180" s="3" t="s">
        <v>8</v>
      </c>
      <c r="C180" s="8" t="s">
        <v>76</v>
      </c>
      <c r="D180" s="3" t="s">
        <v>77</v>
      </c>
      <c r="E180" s="3">
        <f>SUM(E170:E179)</f>
        <v>26</v>
      </c>
      <c r="F180" s="67"/>
      <c r="G180" s="46">
        <f>F180*E180</f>
        <v>0</v>
      </c>
    </row>
    <row r="181" spans="1:7" s="2" customFormat="1" ht="24">
      <c r="A181" s="3">
        <v>132</v>
      </c>
      <c r="B181" s="3" t="s">
        <v>8</v>
      </c>
      <c r="C181" s="6" t="s">
        <v>106</v>
      </c>
      <c r="D181" s="3" t="s">
        <v>0</v>
      </c>
      <c r="E181" s="3">
        <v>2</v>
      </c>
      <c r="F181" s="5"/>
      <c r="G181" s="46">
        <f t="shared" ref="G181:G182" si="20">E181*F181</f>
        <v>0</v>
      </c>
    </row>
    <row r="182" spans="1:7" s="2" customFormat="1">
      <c r="A182" s="3">
        <v>133</v>
      </c>
      <c r="B182" s="3" t="s">
        <v>8</v>
      </c>
      <c r="C182" s="6" t="s">
        <v>76</v>
      </c>
      <c r="D182" s="3" t="s">
        <v>77</v>
      </c>
      <c r="E182" s="3">
        <v>1.2</v>
      </c>
      <c r="F182" s="67"/>
      <c r="G182" s="46">
        <f t="shared" si="20"/>
        <v>0</v>
      </c>
    </row>
    <row r="183" spans="1:7" ht="23.4">
      <c r="A183" s="3">
        <v>134</v>
      </c>
      <c r="B183" s="3" t="s">
        <v>8</v>
      </c>
      <c r="C183" s="54" t="s">
        <v>114</v>
      </c>
      <c r="D183" s="3" t="s">
        <v>19</v>
      </c>
      <c r="E183" s="3">
        <v>17.100000000000001</v>
      </c>
      <c r="F183" s="46"/>
      <c r="G183" s="46">
        <f t="shared" ref="G183:G184" si="21">F183*E183</f>
        <v>0</v>
      </c>
    </row>
    <row r="184" spans="1:7" s="2" customFormat="1" ht="23.4">
      <c r="A184" s="3">
        <v>135</v>
      </c>
      <c r="B184" s="3" t="s">
        <v>8</v>
      </c>
      <c r="C184" s="6" t="s">
        <v>252</v>
      </c>
      <c r="D184" s="3" t="s">
        <v>30</v>
      </c>
      <c r="E184" s="3">
        <v>1.6000000000000001E-3</v>
      </c>
      <c r="F184" s="5"/>
      <c r="G184" s="46">
        <f t="shared" si="21"/>
        <v>0</v>
      </c>
    </row>
    <row r="185" spans="1:7">
      <c r="A185" s="28"/>
      <c r="B185" s="3"/>
      <c r="C185" s="75" t="s">
        <v>27</v>
      </c>
      <c r="D185" s="76"/>
      <c r="E185" s="76"/>
      <c r="F185" s="77"/>
      <c r="G185" s="43">
        <f>SUM(G170:G184)</f>
        <v>0</v>
      </c>
    </row>
    <row r="186" spans="1:7">
      <c r="A186" s="14"/>
      <c r="B186" s="17" t="s">
        <v>242</v>
      </c>
      <c r="C186" s="15"/>
      <c r="D186" s="15"/>
      <c r="E186" s="15"/>
      <c r="F186" s="64"/>
      <c r="G186" s="64"/>
    </row>
    <row r="187" spans="1:7" ht="13.8">
      <c r="A187" s="3">
        <v>136</v>
      </c>
      <c r="B187" s="3" t="s">
        <v>162</v>
      </c>
      <c r="C187" s="4" t="s">
        <v>163</v>
      </c>
      <c r="D187" s="3" t="s">
        <v>19</v>
      </c>
      <c r="E187" s="3">
        <v>152</v>
      </c>
      <c r="F187" s="5"/>
      <c r="G187" s="68">
        <f t="shared" ref="G187:G202" si="22">F187*E187</f>
        <v>0</v>
      </c>
    </row>
    <row r="188" spans="1:7" ht="13.8">
      <c r="A188" s="3">
        <v>137</v>
      </c>
      <c r="B188" s="3" t="s">
        <v>164</v>
      </c>
      <c r="C188" s="4" t="s">
        <v>170</v>
      </c>
      <c r="D188" s="3" t="s">
        <v>153</v>
      </c>
      <c r="E188" s="3">
        <v>30</v>
      </c>
      <c r="F188" s="5"/>
      <c r="G188" s="68">
        <f t="shared" si="22"/>
        <v>0</v>
      </c>
    </row>
    <row r="189" spans="1:7" ht="13.8">
      <c r="A189" s="3">
        <v>138</v>
      </c>
      <c r="B189" s="3" t="s">
        <v>165</v>
      </c>
      <c r="C189" s="4" t="s">
        <v>166</v>
      </c>
      <c r="D189" s="3" t="s">
        <v>153</v>
      </c>
      <c r="E189" s="3">
        <v>30</v>
      </c>
      <c r="F189" s="5"/>
      <c r="G189" s="68">
        <f t="shared" si="22"/>
        <v>0</v>
      </c>
    </row>
    <row r="190" spans="1:7" ht="13.8">
      <c r="A190" s="3">
        <v>139</v>
      </c>
      <c r="B190" s="3" t="s">
        <v>145</v>
      </c>
      <c r="C190" s="4" t="s">
        <v>146</v>
      </c>
      <c r="D190" s="3" t="s">
        <v>19</v>
      </c>
      <c r="E190" s="3">
        <v>152</v>
      </c>
      <c r="F190" s="5"/>
      <c r="G190" s="68">
        <f t="shared" si="22"/>
        <v>0</v>
      </c>
    </row>
    <row r="191" spans="1:7" ht="13.8">
      <c r="A191" s="3">
        <v>140</v>
      </c>
      <c r="B191" s="3" t="s">
        <v>15</v>
      </c>
      <c r="C191" s="4" t="s">
        <v>147</v>
      </c>
      <c r="D191" s="3" t="s">
        <v>19</v>
      </c>
      <c r="E191" s="3">
        <v>152</v>
      </c>
      <c r="F191" s="5"/>
      <c r="G191" s="68">
        <f t="shared" si="22"/>
        <v>0</v>
      </c>
    </row>
    <row r="192" spans="1:7" ht="13.8">
      <c r="A192" s="3">
        <v>141</v>
      </c>
      <c r="B192" s="3" t="s">
        <v>15</v>
      </c>
      <c r="C192" s="4" t="s">
        <v>148</v>
      </c>
      <c r="D192" s="3" t="s">
        <v>19</v>
      </c>
      <c r="E192" s="3">
        <v>152</v>
      </c>
      <c r="F192" s="5"/>
      <c r="G192" s="68">
        <f t="shared" si="22"/>
        <v>0</v>
      </c>
    </row>
    <row r="193" spans="1:7">
      <c r="A193" s="3">
        <v>142</v>
      </c>
      <c r="B193" s="3" t="s">
        <v>149</v>
      </c>
      <c r="C193" s="4" t="s">
        <v>171</v>
      </c>
      <c r="D193" s="3" t="s">
        <v>150</v>
      </c>
      <c r="E193" s="3">
        <v>51.5</v>
      </c>
      <c r="F193" s="5"/>
      <c r="G193" s="68">
        <f t="shared" si="22"/>
        <v>0</v>
      </c>
    </row>
    <row r="194" spans="1:7">
      <c r="A194" s="3">
        <v>143</v>
      </c>
      <c r="B194" s="3" t="s">
        <v>149</v>
      </c>
      <c r="C194" s="4" t="s">
        <v>172</v>
      </c>
      <c r="D194" s="3" t="s">
        <v>150</v>
      </c>
      <c r="E194" s="3">
        <v>6.3</v>
      </c>
      <c r="F194" s="5"/>
      <c r="G194" s="68">
        <f t="shared" si="22"/>
        <v>0</v>
      </c>
    </row>
    <row r="195" spans="1:7" ht="13.8">
      <c r="A195" s="3">
        <v>144</v>
      </c>
      <c r="B195" s="3" t="s">
        <v>151</v>
      </c>
      <c r="C195" s="4" t="s">
        <v>152</v>
      </c>
      <c r="D195" s="3" t="s">
        <v>19</v>
      </c>
      <c r="E195" s="3">
        <v>152</v>
      </c>
      <c r="F195" s="5"/>
      <c r="G195" s="68">
        <f t="shared" si="22"/>
        <v>0</v>
      </c>
    </row>
    <row r="196" spans="1:7" ht="13.8">
      <c r="A196" s="3">
        <v>145</v>
      </c>
      <c r="B196" s="3" t="s">
        <v>15</v>
      </c>
      <c r="C196" s="6" t="s">
        <v>173</v>
      </c>
      <c r="D196" s="3" t="s">
        <v>153</v>
      </c>
      <c r="E196" s="3">
        <v>10.5</v>
      </c>
      <c r="F196" s="5"/>
      <c r="G196" s="68">
        <f t="shared" si="22"/>
        <v>0</v>
      </c>
    </row>
    <row r="197" spans="1:7" ht="13.8">
      <c r="A197" s="3">
        <v>146</v>
      </c>
      <c r="B197" s="3" t="s">
        <v>15</v>
      </c>
      <c r="C197" s="4" t="s">
        <v>154</v>
      </c>
      <c r="D197" s="3" t="s">
        <v>153</v>
      </c>
      <c r="E197" s="3">
        <v>24</v>
      </c>
      <c r="F197" s="5"/>
      <c r="G197" s="68">
        <f t="shared" si="22"/>
        <v>0</v>
      </c>
    </row>
    <row r="198" spans="1:7" ht="23.4">
      <c r="A198" s="3">
        <v>147</v>
      </c>
      <c r="B198" s="3" t="s">
        <v>15</v>
      </c>
      <c r="C198" s="6" t="s">
        <v>155</v>
      </c>
      <c r="D198" s="3" t="s">
        <v>18</v>
      </c>
      <c r="E198" s="3">
        <v>4</v>
      </c>
      <c r="F198" s="5"/>
      <c r="G198" s="68">
        <f t="shared" si="22"/>
        <v>0</v>
      </c>
    </row>
    <row r="199" spans="1:7" ht="13.8">
      <c r="A199" s="3">
        <v>148</v>
      </c>
      <c r="B199" s="3" t="s">
        <v>156</v>
      </c>
      <c r="C199" s="4" t="s">
        <v>157</v>
      </c>
      <c r="D199" s="3" t="s">
        <v>19</v>
      </c>
      <c r="E199" s="3">
        <v>152</v>
      </c>
      <c r="F199" s="65"/>
      <c r="G199" s="68">
        <f t="shared" si="22"/>
        <v>0</v>
      </c>
    </row>
    <row r="200" spans="1:7" ht="13.8">
      <c r="A200" s="3">
        <v>149</v>
      </c>
      <c r="B200" s="3" t="s">
        <v>21</v>
      </c>
      <c r="C200" s="4" t="s">
        <v>158</v>
      </c>
      <c r="D200" s="3" t="s">
        <v>153</v>
      </c>
      <c r="E200" s="3">
        <v>3</v>
      </c>
      <c r="F200" s="5"/>
      <c r="G200" s="68">
        <f t="shared" si="22"/>
        <v>0</v>
      </c>
    </row>
    <row r="201" spans="1:7" ht="13.8">
      <c r="A201" s="3">
        <v>150</v>
      </c>
      <c r="B201" s="3" t="s">
        <v>23</v>
      </c>
      <c r="C201" s="4" t="s">
        <v>159</v>
      </c>
      <c r="D201" s="3" t="s">
        <v>153</v>
      </c>
      <c r="E201" s="3">
        <v>3</v>
      </c>
      <c r="F201" s="5"/>
      <c r="G201" s="68">
        <f t="shared" si="22"/>
        <v>0</v>
      </c>
    </row>
    <row r="202" spans="1:7">
      <c r="A202" s="3">
        <v>151</v>
      </c>
      <c r="B202" s="3" t="s">
        <v>167</v>
      </c>
      <c r="C202" s="4" t="s">
        <v>168</v>
      </c>
      <c r="D202" s="3" t="s">
        <v>150</v>
      </c>
      <c r="E202" s="3">
        <v>27</v>
      </c>
      <c r="F202" s="5"/>
      <c r="G202" s="68">
        <f t="shared" si="22"/>
        <v>0</v>
      </c>
    </row>
    <row r="203" spans="1:7">
      <c r="A203" s="3"/>
      <c r="B203" s="3"/>
      <c r="C203" s="75" t="s">
        <v>160</v>
      </c>
      <c r="D203" s="76"/>
      <c r="E203" s="76"/>
      <c r="F203" s="77"/>
      <c r="G203" s="66">
        <f>SUM(G187:G202)</f>
        <v>0</v>
      </c>
    </row>
    <row r="204" spans="1:7">
      <c r="A204" s="14"/>
      <c r="B204" s="19" t="s">
        <v>181</v>
      </c>
      <c r="C204" s="19"/>
      <c r="D204" s="14"/>
      <c r="E204" s="14"/>
      <c r="F204" s="18"/>
      <c r="G204" s="44"/>
    </row>
    <row r="205" spans="1:7" ht="13.8">
      <c r="A205" s="3">
        <v>152</v>
      </c>
      <c r="B205" s="3" t="s">
        <v>15</v>
      </c>
      <c r="C205" s="6" t="s">
        <v>218</v>
      </c>
      <c r="D205" s="3" t="s">
        <v>19</v>
      </c>
      <c r="E205" s="3">
        <v>297.5</v>
      </c>
      <c r="F205" s="5"/>
      <c r="G205" s="46">
        <f>E205*F205</f>
        <v>0</v>
      </c>
    </row>
    <row r="206" spans="1:7">
      <c r="A206" s="3">
        <v>153</v>
      </c>
      <c r="B206" s="3" t="s">
        <v>174</v>
      </c>
      <c r="C206" s="6" t="s">
        <v>175</v>
      </c>
      <c r="D206" s="3" t="s">
        <v>0</v>
      </c>
      <c r="E206" s="3">
        <v>2552</v>
      </c>
      <c r="F206" s="5"/>
      <c r="G206" s="46">
        <f>E206*F206</f>
        <v>0</v>
      </c>
    </row>
    <row r="207" spans="1:7" ht="13.8">
      <c r="A207" s="3">
        <v>154</v>
      </c>
      <c r="B207" s="3" t="s">
        <v>176</v>
      </c>
      <c r="C207" s="6" t="s">
        <v>177</v>
      </c>
      <c r="D207" s="9" t="s">
        <v>19</v>
      </c>
      <c r="E207" s="3">
        <v>297.5</v>
      </c>
      <c r="F207" s="5"/>
      <c r="G207" s="46">
        <f t="shared" ref="G207:G242" si="23">E207*F207</f>
        <v>0</v>
      </c>
    </row>
    <row r="208" spans="1:7" ht="13.8">
      <c r="A208" s="3">
        <v>155</v>
      </c>
      <c r="B208" s="3" t="s">
        <v>15</v>
      </c>
      <c r="C208" s="4" t="s">
        <v>178</v>
      </c>
      <c r="D208" s="3" t="s">
        <v>153</v>
      </c>
      <c r="E208" s="61">
        <v>21</v>
      </c>
      <c r="F208" s="5"/>
      <c r="G208" s="46">
        <f t="shared" si="23"/>
        <v>0</v>
      </c>
    </row>
    <row r="209" spans="1:7">
      <c r="A209" s="3">
        <v>156</v>
      </c>
      <c r="B209" s="3" t="s">
        <v>179</v>
      </c>
      <c r="C209" s="6" t="s">
        <v>180</v>
      </c>
      <c r="D209" s="3" t="s">
        <v>0</v>
      </c>
      <c r="E209" s="3">
        <v>3715</v>
      </c>
      <c r="F209" s="5"/>
      <c r="G209" s="46">
        <f t="shared" si="23"/>
        <v>0</v>
      </c>
    </row>
    <row r="210" spans="1:7" ht="14.4">
      <c r="A210" s="3">
        <v>157</v>
      </c>
      <c r="B210" s="3" t="s">
        <v>15</v>
      </c>
      <c r="C210" s="6" t="s">
        <v>206</v>
      </c>
      <c r="D210" s="3" t="s">
        <v>0</v>
      </c>
      <c r="E210" s="3">
        <v>46</v>
      </c>
      <c r="F210" s="5"/>
      <c r="G210" s="46">
        <f t="shared" si="23"/>
        <v>0</v>
      </c>
    </row>
    <row r="211" spans="1:7" ht="14.4">
      <c r="A211" s="3">
        <v>158</v>
      </c>
      <c r="B211" s="3" t="s">
        <v>15</v>
      </c>
      <c r="C211" s="6" t="s">
        <v>183</v>
      </c>
      <c r="D211" s="3" t="s">
        <v>0</v>
      </c>
      <c r="E211" s="3">
        <v>46</v>
      </c>
      <c r="F211" s="5"/>
      <c r="G211" s="46">
        <f t="shared" si="23"/>
        <v>0</v>
      </c>
    </row>
    <row r="212" spans="1:7" ht="14.4">
      <c r="A212" s="3">
        <v>159</v>
      </c>
      <c r="B212" s="3" t="s">
        <v>15</v>
      </c>
      <c r="C212" s="6" t="s">
        <v>207</v>
      </c>
      <c r="D212" s="3" t="s">
        <v>0</v>
      </c>
      <c r="E212" s="3">
        <v>34</v>
      </c>
      <c r="F212" s="5"/>
      <c r="G212" s="46">
        <f t="shared" si="23"/>
        <v>0</v>
      </c>
    </row>
    <row r="213" spans="1:7" ht="14.4">
      <c r="A213" s="3">
        <v>160</v>
      </c>
      <c r="B213" s="3" t="s">
        <v>15</v>
      </c>
      <c r="C213" s="6" t="s">
        <v>184</v>
      </c>
      <c r="D213" s="3" t="s">
        <v>0</v>
      </c>
      <c r="E213" s="3">
        <v>77</v>
      </c>
      <c r="F213" s="5"/>
      <c r="G213" s="46">
        <f t="shared" si="23"/>
        <v>0</v>
      </c>
    </row>
    <row r="214" spans="1:7" ht="14.4">
      <c r="A214" s="3">
        <v>161</v>
      </c>
      <c r="B214" s="3" t="s">
        <v>15</v>
      </c>
      <c r="C214" s="6" t="s">
        <v>185</v>
      </c>
      <c r="D214" s="3" t="s">
        <v>0</v>
      </c>
      <c r="E214" s="3">
        <v>92</v>
      </c>
      <c r="F214" s="5"/>
      <c r="G214" s="46">
        <f t="shared" si="23"/>
        <v>0</v>
      </c>
    </row>
    <row r="215" spans="1:7" ht="14.4">
      <c r="A215" s="3">
        <v>162</v>
      </c>
      <c r="B215" s="3" t="s">
        <v>15</v>
      </c>
      <c r="C215" s="6" t="s">
        <v>208</v>
      </c>
      <c r="D215" s="3" t="s">
        <v>0</v>
      </c>
      <c r="E215" s="3">
        <v>69</v>
      </c>
      <c r="F215" s="5"/>
      <c r="G215" s="46">
        <f t="shared" si="23"/>
        <v>0</v>
      </c>
    </row>
    <row r="216" spans="1:7" ht="14.4">
      <c r="A216" s="3">
        <v>163</v>
      </c>
      <c r="B216" s="3" t="s">
        <v>15</v>
      </c>
      <c r="C216" s="6" t="s">
        <v>186</v>
      </c>
      <c r="D216" s="3" t="s">
        <v>0</v>
      </c>
      <c r="E216" s="3">
        <v>191</v>
      </c>
      <c r="F216" s="5"/>
      <c r="G216" s="46">
        <f t="shared" si="23"/>
        <v>0</v>
      </c>
    </row>
    <row r="217" spans="1:7" ht="14.4">
      <c r="A217" s="3">
        <v>164</v>
      </c>
      <c r="B217" s="3" t="s">
        <v>15</v>
      </c>
      <c r="C217" s="6" t="s">
        <v>187</v>
      </c>
      <c r="D217" s="3" t="s">
        <v>0</v>
      </c>
      <c r="E217" s="3">
        <v>77</v>
      </c>
      <c r="F217" s="5"/>
      <c r="G217" s="46">
        <f t="shared" si="23"/>
        <v>0</v>
      </c>
    </row>
    <row r="218" spans="1:7" ht="14.4">
      <c r="A218" s="3">
        <v>165</v>
      </c>
      <c r="B218" s="3" t="s">
        <v>15</v>
      </c>
      <c r="C218" s="6" t="s">
        <v>209</v>
      </c>
      <c r="D218" s="3" t="s">
        <v>0</v>
      </c>
      <c r="E218" s="3">
        <v>57</v>
      </c>
      <c r="F218" s="5"/>
      <c r="G218" s="46">
        <f t="shared" si="23"/>
        <v>0</v>
      </c>
    </row>
    <row r="219" spans="1:7" ht="14.4">
      <c r="A219" s="3">
        <v>166</v>
      </c>
      <c r="B219" s="3" t="s">
        <v>15</v>
      </c>
      <c r="C219" s="6" t="s">
        <v>188</v>
      </c>
      <c r="D219" s="3" t="s">
        <v>0</v>
      </c>
      <c r="E219" s="3">
        <v>107</v>
      </c>
      <c r="F219" s="5"/>
      <c r="G219" s="46">
        <f t="shared" si="23"/>
        <v>0</v>
      </c>
    </row>
    <row r="220" spans="1:7" ht="14.4">
      <c r="A220" s="3">
        <v>167</v>
      </c>
      <c r="B220" s="3" t="s">
        <v>15</v>
      </c>
      <c r="C220" s="6" t="s">
        <v>189</v>
      </c>
      <c r="D220" s="3" t="s">
        <v>0</v>
      </c>
      <c r="E220" s="3">
        <v>118</v>
      </c>
      <c r="F220" s="5"/>
      <c r="G220" s="46">
        <f t="shared" si="23"/>
        <v>0</v>
      </c>
    </row>
    <row r="221" spans="1:7">
      <c r="A221" s="3">
        <v>168</v>
      </c>
      <c r="B221" s="3" t="s">
        <v>15</v>
      </c>
      <c r="C221" s="6" t="s">
        <v>190</v>
      </c>
      <c r="D221" s="3" t="s">
        <v>0</v>
      </c>
      <c r="E221" s="3">
        <v>80</v>
      </c>
      <c r="F221" s="5"/>
      <c r="G221" s="46">
        <f t="shared" si="23"/>
        <v>0</v>
      </c>
    </row>
    <row r="222" spans="1:7">
      <c r="A222" s="3">
        <v>169</v>
      </c>
      <c r="B222" s="3" t="s">
        <v>15</v>
      </c>
      <c r="C222" s="6" t="s">
        <v>210</v>
      </c>
      <c r="D222" s="3" t="s">
        <v>0</v>
      </c>
      <c r="E222" s="3">
        <v>46</v>
      </c>
      <c r="F222" s="5"/>
      <c r="G222" s="46">
        <f t="shared" si="23"/>
        <v>0</v>
      </c>
    </row>
    <row r="223" spans="1:7">
      <c r="A223" s="3">
        <v>170</v>
      </c>
      <c r="B223" s="3" t="s">
        <v>15</v>
      </c>
      <c r="C223" s="6" t="s">
        <v>191</v>
      </c>
      <c r="D223" s="3" t="s">
        <v>0</v>
      </c>
      <c r="E223" s="3">
        <v>46</v>
      </c>
      <c r="F223" s="5"/>
      <c r="G223" s="46">
        <f t="shared" si="23"/>
        <v>0</v>
      </c>
    </row>
    <row r="224" spans="1:7" ht="14.4">
      <c r="A224" s="3">
        <v>171</v>
      </c>
      <c r="B224" s="3" t="s">
        <v>15</v>
      </c>
      <c r="C224" s="6" t="s">
        <v>192</v>
      </c>
      <c r="D224" s="3" t="s">
        <v>0</v>
      </c>
      <c r="E224" s="3">
        <v>46</v>
      </c>
      <c r="F224" s="5"/>
      <c r="G224" s="46">
        <f t="shared" si="23"/>
        <v>0</v>
      </c>
    </row>
    <row r="225" spans="1:7" ht="14.4">
      <c r="A225" s="3">
        <v>172</v>
      </c>
      <c r="B225" s="3" t="s">
        <v>15</v>
      </c>
      <c r="C225" s="6" t="s">
        <v>211</v>
      </c>
      <c r="D225" s="3" t="s">
        <v>0</v>
      </c>
      <c r="E225" s="3">
        <v>34</v>
      </c>
      <c r="F225" s="5"/>
      <c r="G225" s="46">
        <f t="shared" si="23"/>
        <v>0</v>
      </c>
    </row>
    <row r="226" spans="1:7" ht="14.4">
      <c r="A226" s="3">
        <v>173</v>
      </c>
      <c r="B226" s="3" t="s">
        <v>15</v>
      </c>
      <c r="C226" s="6" t="s">
        <v>193</v>
      </c>
      <c r="D226" s="3" t="s">
        <v>0</v>
      </c>
      <c r="E226" s="3">
        <v>134</v>
      </c>
      <c r="F226" s="5"/>
      <c r="G226" s="46">
        <f t="shared" si="23"/>
        <v>0</v>
      </c>
    </row>
    <row r="227" spans="1:7" ht="14.4">
      <c r="A227" s="3">
        <v>174</v>
      </c>
      <c r="B227" s="3" t="s">
        <v>15</v>
      </c>
      <c r="C227" s="6" t="s">
        <v>194</v>
      </c>
      <c r="D227" s="3" t="s">
        <v>0</v>
      </c>
      <c r="E227" s="3">
        <v>80</v>
      </c>
      <c r="F227" s="5"/>
      <c r="G227" s="46">
        <f t="shared" si="23"/>
        <v>0</v>
      </c>
    </row>
    <row r="228" spans="1:7">
      <c r="A228" s="3">
        <v>175</v>
      </c>
      <c r="B228" s="3" t="s">
        <v>15</v>
      </c>
      <c r="C228" s="6" t="s">
        <v>212</v>
      </c>
      <c r="D228" s="3" t="s">
        <v>0</v>
      </c>
      <c r="E228" s="3">
        <v>46</v>
      </c>
      <c r="F228" s="5"/>
      <c r="G228" s="46">
        <f t="shared" si="23"/>
        <v>0</v>
      </c>
    </row>
    <row r="229" spans="1:7">
      <c r="A229" s="3">
        <v>176</v>
      </c>
      <c r="B229" s="3" t="s">
        <v>15</v>
      </c>
      <c r="C229" s="6" t="s">
        <v>195</v>
      </c>
      <c r="D229" s="3" t="s">
        <v>0</v>
      </c>
      <c r="E229" s="3">
        <v>61</v>
      </c>
      <c r="F229" s="5"/>
      <c r="G229" s="46">
        <f t="shared" si="23"/>
        <v>0</v>
      </c>
    </row>
    <row r="230" spans="1:7" ht="14.4">
      <c r="A230" s="3">
        <v>177</v>
      </c>
      <c r="B230" s="3" t="s">
        <v>15</v>
      </c>
      <c r="C230" s="6" t="s">
        <v>196</v>
      </c>
      <c r="D230" s="3" t="s">
        <v>0</v>
      </c>
      <c r="E230" s="3">
        <v>107</v>
      </c>
      <c r="F230" s="5"/>
      <c r="G230" s="46">
        <f t="shared" si="23"/>
        <v>0</v>
      </c>
    </row>
    <row r="231" spans="1:7">
      <c r="A231" s="3">
        <v>178</v>
      </c>
      <c r="B231" s="3" t="s">
        <v>15</v>
      </c>
      <c r="C231" s="6" t="s">
        <v>213</v>
      </c>
      <c r="D231" s="3" t="s">
        <v>0</v>
      </c>
      <c r="E231" s="3">
        <v>46</v>
      </c>
      <c r="F231" s="5"/>
      <c r="G231" s="46">
        <f t="shared" si="23"/>
        <v>0</v>
      </c>
    </row>
    <row r="232" spans="1:7">
      <c r="A232" s="3">
        <v>179</v>
      </c>
      <c r="B232" s="3" t="s">
        <v>15</v>
      </c>
      <c r="C232" s="6" t="s">
        <v>197</v>
      </c>
      <c r="D232" s="3" t="s">
        <v>0</v>
      </c>
      <c r="E232" s="3">
        <v>198</v>
      </c>
      <c r="F232" s="5"/>
      <c r="G232" s="46">
        <f t="shared" si="23"/>
        <v>0</v>
      </c>
    </row>
    <row r="233" spans="1:7" ht="14.4">
      <c r="A233" s="3">
        <v>180</v>
      </c>
      <c r="B233" s="3" t="s">
        <v>15</v>
      </c>
      <c r="C233" s="6" t="s">
        <v>214</v>
      </c>
      <c r="D233" s="3" t="s">
        <v>0</v>
      </c>
      <c r="E233" s="3">
        <v>46</v>
      </c>
      <c r="F233" s="5"/>
      <c r="G233" s="46">
        <f t="shared" si="23"/>
        <v>0</v>
      </c>
    </row>
    <row r="234" spans="1:7" ht="14.4">
      <c r="A234" s="3">
        <v>181</v>
      </c>
      <c r="B234" s="3" t="s">
        <v>15</v>
      </c>
      <c r="C234" s="6" t="s">
        <v>198</v>
      </c>
      <c r="D234" s="3" t="s">
        <v>0</v>
      </c>
      <c r="E234" s="3">
        <v>134</v>
      </c>
      <c r="F234" s="5"/>
      <c r="G234" s="46">
        <f t="shared" si="23"/>
        <v>0</v>
      </c>
    </row>
    <row r="235" spans="1:7" ht="14.4">
      <c r="A235" s="3">
        <v>182</v>
      </c>
      <c r="B235" s="3" t="s">
        <v>15</v>
      </c>
      <c r="C235" s="6" t="s">
        <v>199</v>
      </c>
      <c r="D235" s="3" t="s">
        <v>0</v>
      </c>
      <c r="E235" s="3">
        <v>118</v>
      </c>
      <c r="F235" s="5"/>
      <c r="G235" s="46">
        <f t="shared" si="23"/>
        <v>0</v>
      </c>
    </row>
    <row r="236" spans="1:7" ht="14.4">
      <c r="A236" s="3">
        <v>183</v>
      </c>
      <c r="B236" s="3" t="s">
        <v>15</v>
      </c>
      <c r="C236" s="6" t="s">
        <v>200</v>
      </c>
      <c r="D236" s="3" t="s">
        <v>0</v>
      </c>
      <c r="E236" s="3">
        <v>198</v>
      </c>
      <c r="F236" s="5"/>
      <c r="G236" s="46">
        <f t="shared" si="23"/>
        <v>0</v>
      </c>
    </row>
    <row r="237" spans="1:7" ht="14.4">
      <c r="A237" s="3">
        <v>184</v>
      </c>
      <c r="B237" s="3" t="s">
        <v>15</v>
      </c>
      <c r="C237" s="6" t="s">
        <v>201</v>
      </c>
      <c r="D237" s="3" t="s">
        <v>0</v>
      </c>
      <c r="E237" s="3">
        <v>31</v>
      </c>
      <c r="F237" s="5"/>
      <c r="G237" s="46">
        <f t="shared" si="23"/>
        <v>0</v>
      </c>
    </row>
    <row r="238" spans="1:7">
      <c r="A238" s="3">
        <v>185</v>
      </c>
      <c r="B238" s="3" t="s">
        <v>15</v>
      </c>
      <c r="C238" s="6" t="s">
        <v>202</v>
      </c>
      <c r="D238" s="3" t="s">
        <v>0</v>
      </c>
      <c r="E238" s="3">
        <v>107</v>
      </c>
      <c r="F238" s="5"/>
      <c r="G238" s="46">
        <f t="shared" si="23"/>
        <v>0</v>
      </c>
    </row>
    <row r="239" spans="1:7" ht="14.4">
      <c r="A239" s="3">
        <v>186</v>
      </c>
      <c r="B239" s="3" t="s">
        <v>15</v>
      </c>
      <c r="C239" s="6" t="s">
        <v>203</v>
      </c>
      <c r="D239" s="3" t="s">
        <v>0</v>
      </c>
      <c r="E239" s="3">
        <v>80</v>
      </c>
      <c r="F239" s="5"/>
      <c r="G239" s="46">
        <f t="shared" si="23"/>
        <v>0</v>
      </c>
    </row>
    <row r="240" spans="1:7">
      <c r="A240" s="3">
        <v>187</v>
      </c>
      <c r="B240" s="3" t="s">
        <v>15</v>
      </c>
      <c r="C240" s="6" t="s">
        <v>204</v>
      </c>
      <c r="D240" s="3" t="s">
        <v>0</v>
      </c>
      <c r="E240" s="3">
        <v>2620</v>
      </c>
      <c r="F240" s="5"/>
      <c r="G240" s="46">
        <f t="shared" si="23"/>
        <v>0</v>
      </c>
    </row>
    <row r="241" spans="1:7">
      <c r="A241" s="3">
        <v>188</v>
      </c>
      <c r="B241" s="3" t="s">
        <v>15</v>
      </c>
      <c r="C241" s="6" t="s">
        <v>205</v>
      </c>
      <c r="D241" s="3" t="s">
        <v>0</v>
      </c>
      <c r="E241" s="3">
        <v>695</v>
      </c>
      <c r="F241" s="5"/>
      <c r="G241" s="46">
        <f t="shared" si="23"/>
        <v>0</v>
      </c>
    </row>
    <row r="242" spans="1:7">
      <c r="A242" s="3">
        <v>189</v>
      </c>
      <c r="B242" s="3" t="s">
        <v>15</v>
      </c>
      <c r="C242" s="6" t="s">
        <v>215</v>
      </c>
      <c r="D242" s="3" t="s">
        <v>0</v>
      </c>
      <c r="E242" s="3">
        <v>400</v>
      </c>
      <c r="F242" s="5"/>
      <c r="G242" s="46">
        <f t="shared" si="23"/>
        <v>0</v>
      </c>
    </row>
    <row r="243" spans="1:7">
      <c r="A243" s="3"/>
      <c r="B243" s="3"/>
      <c r="C243" s="75" t="s">
        <v>182</v>
      </c>
      <c r="D243" s="76"/>
      <c r="E243" s="76"/>
      <c r="F243" s="77"/>
      <c r="G243" s="43">
        <f>SUM(G205:G242)</f>
        <v>0</v>
      </c>
    </row>
    <row r="244" spans="1:7">
      <c r="A244" s="14"/>
      <c r="B244" s="19" t="s">
        <v>216</v>
      </c>
      <c r="C244" s="19"/>
      <c r="D244" s="14"/>
      <c r="E244" s="14"/>
      <c r="F244" s="18"/>
      <c r="G244" s="44"/>
    </row>
    <row r="245" spans="1:7" ht="13.8">
      <c r="A245" s="3">
        <v>190</v>
      </c>
      <c r="B245" s="3" t="s">
        <v>15</v>
      </c>
      <c r="C245" s="6" t="s">
        <v>218</v>
      </c>
      <c r="D245" s="3" t="s">
        <v>19</v>
      </c>
      <c r="E245" s="3">
        <v>167</v>
      </c>
      <c r="F245" s="5"/>
      <c r="G245" s="46">
        <f>E245*F245</f>
        <v>0</v>
      </c>
    </row>
    <row r="246" spans="1:7">
      <c r="A246" s="3">
        <v>191</v>
      </c>
      <c r="B246" s="3" t="s">
        <v>174</v>
      </c>
      <c r="C246" s="6" t="s">
        <v>175</v>
      </c>
      <c r="D246" s="3" t="s">
        <v>0</v>
      </c>
      <c r="E246" s="3">
        <v>1558</v>
      </c>
      <c r="F246" s="5"/>
      <c r="G246" s="46">
        <f>E246*F246</f>
        <v>0</v>
      </c>
    </row>
    <row r="247" spans="1:7" ht="13.8">
      <c r="A247" s="3">
        <v>192</v>
      </c>
      <c r="B247" s="3" t="s">
        <v>220</v>
      </c>
      <c r="C247" s="6" t="s">
        <v>219</v>
      </c>
      <c r="D247" s="9" t="s">
        <v>19</v>
      </c>
      <c r="E247" s="3">
        <v>167</v>
      </c>
      <c r="F247" s="5"/>
      <c r="G247" s="46">
        <f t="shared" ref="G247:G269" si="24">E247*F247</f>
        <v>0</v>
      </c>
    </row>
    <row r="248" spans="1:7" ht="13.8">
      <c r="A248" s="3">
        <v>193</v>
      </c>
      <c r="B248" s="3" t="s">
        <v>15</v>
      </c>
      <c r="C248" s="4" t="s">
        <v>221</v>
      </c>
      <c r="D248" s="3" t="s">
        <v>153</v>
      </c>
      <c r="E248" s="61">
        <v>12</v>
      </c>
      <c r="F248" s="5"/>
      <c r="G248" s="46">
        <f t="shared" si="24"/>
        <v>0</v>
      </c>
    </row>
    <row r="249" spans="1:7">
      <c r="A249" s="3">
        <v>194</v>
      </c>
      <c r="B249" s="3" t="s">
        <v>179</v>
      </c>
      <c r="C249" s="6" t="s">
        <v>180</v>
      </c>
      <c r="D249" s="3" t="s">
        <v>0</v>
      </c>
      <c r="E249" s="3">
        <v>1080</v>
      </c>
      <c r="F249" s="5"/>
      <c r="G249" s="46">
        <f t="shared" si="24"/>
        <v>0</v>
      </c>
    </row>
    <row r="250" spans="1:7">
      <c r="A250" s="3">
        <v>195</v>
      </c>
      <c r="B250" s="3" t="s">
        <v>15</v>
      </c>
      <c r="C250" s="6" t="s">
        <v>222</v>
      </c>
      <c r="D250" s="3" t="s">
        <v>0</v>
      </c>
      <c r="E250" s="3">
        <v>333</v>
      </c>
      <c r="F250" s="5"/>
      <c r="G250" s="46">
        <f t="shared" si="24"/>
        <v>0</v>
      </c>
    </row>
    <row r="251" spans="1:7">
      <c r="A251" s="3">
        <v>196</v>
      </c>
      <c r="B251" s="3" t="s">
        <v>15</v>
      </c>
      <c r="C251" s="6" t="s">
        <v>223</v>
      </c>
      <c r="D251" s="3" t="s">
        <v>0</v>
      </c>
      <c r="E251" s="3">
        <v>55</v>
      </c>
      <c r="F251" s="5"/>
      <c r="G251" s="46">
        <f t="shared" si="24"/>
        <v>0</v>
      </c>
    </row>
    <row r="252" spans="1:7">
      <c r="A252" s="3">
        <v>197</v>
      </c>
      <c r="B252" s="3" t="s">
        <v>15</v>
      </c>
      <c r="C252" s="6" t="s">
        <v>224</v>
      </c>
      <c r="D252" s="3" t="s">
        <v>0</v>
      </c>
      <c r="E252" s="3">
        <v>55</v>
      </c>
      <c r="F252" s="5"/>
      <c r="G252" s="46">
        <f t="shared" si="24"/>
        <v>0</v>
      </c>
    </row>
    <row r="253" spans="1:7">
      <c r="A253" s="3">
        <v>198</v>
      </c>
      <c r="B253" s="3" t="s">
        <v>15</v>
      </c>
      <c r="C253" s="6" t="s">
        <v>225</v>
      </c>
      <c r="D253" s="3" t="s">
        <v>0</v>
      </c>
      <c r="E253" s="3">
        <v>55</v>
      </c>
      <c r="F253" s="5"/>
      <c r="G253" s="46">
        <f t="shared" si="24"/>
        <v>0</v>
      </c>
    </row>
    <row r="254" spans="1:7">
      <c r="A254" s="3">
        <v>199</v>
      </c>
      <c r="B254" s="3" t="s">
        <v>15</v>
      </c>
      <c r="C254" s="6" t="s">
        <v>226</v>
      </c>
      <c r="D254" s="3" t="s">
        <v>0</v>
      </c>
      <c r="E254" s="3">
        <v>66</v>
      </c>
      <c r="F254" s="5"/>
      <c r="G254" s="46">
        <f t="shared" si="24"/>
        <v>0</v>
      </c>
    </row>
    <row r="255" spans="1:7">
      <c r="A255" s="3">
        <v>200</v>
      </c>
      <c r="B255" s="3" t="s">
        <v>15</v>
      </c>
      <c r="C255" s="6" t="s">
        <v>227</v>
      </c>
      <c r="D255" s="3" t="s">
        <v>0</v>
      </c>
      <c r="E255" s="3">
        <v>55</v>
      </c>
      <c r="F255" s="5"/>
      <c r="G255" s="46">
        <f t="shared" si="24"/>
        <v>0</v>
      </c>
    </row>
    <row r="256" spans="1:7">
      <c r="A256" s="3">
        <v>201</v>
      </c>
      <c r="B256" s="3" t="s">
        <v>15</v>
      </c>
      <c r="C256" s="6" t="s">
        <v>228</v>
      </c>
      <c r="D256" s="3" t="s">
        <v>0</v>
      </c>
      <c r="E256" s="3">
        <v>66</v>
      </c>
      <c r="F256" s="5"/>
      <c r="G256" s="46">
        <f t="shared" si="24"/>
        <v>0</v>
      </c>
    </row>
    <row r="257" spans="1:7">
      <c r="A257" s="3">
        <v>202</v>
      </c>
      <c r="B257" s="3" t="s">
        <v>15</v>
      </c>
      <c r="C257" s="6" t="s">
        <v>229</v>
      </c>
      <c r="D257" s="3" t="s">
        <v>0</v>
      </c>
      <c r="E257" s="3">
        <v>55</v>
      </c>
      <c r="F257" s="5"/>
      <c r="G257" s="46">
        <f t="shared" si="24"/>
        <v>0</v>
      </c>
    </row>
    <row r="258" spans="1:7">
      <c r="A258" s="3">
        <v>203</v>
      </c>
      <c r="B258" s="3" t="s">
        <v>15</v>
      </c>
      <c r="C258" s="6" t="s">
        <v>230</v>
      </c>
      <c r="D258" s="3" t="s">
        <v>0</v>
      </c>
      <c r="E258" s="3">
        <v>55</v>
      </c>
      <c r="F258" s="5"/>
      <c r="G258" s="46">
        <f t="shared" si="24"/>
        <v>0</v>
      </c>
    </row>
    <row r="259" spans="1:7" ht="14.4">
      <c r="A259" s="3">
        <v>204</v>
      </c>
      <c r="B259" s="3" t="s">
        <v>15</v>
      </c>
      <c r="C259" s="6" t="s">
        <v>231</v>
      </c>
      <c r="D259" s="3" t="s">
        <v>0</v>
      </c>
      <c r="E259" s="3">
        <v>66</v>
      </c>
      <c r="F259" s="5"/>
      <c r="G259" s="46">
        <f t="shared" si="24"/>
        <v>0</v>
      </c>
    </row>
    <row r="260" spans="1:7">
      <c r="A260" s="3">
        <v>205</v>
      </c>
      <c r="B260" s="3" t="s">
        <v>15</v>
      </c>
      <c r="C260" s="6" t="s">
        <v>232</v>
      </c>
      <c r="D260" s="3" t="s">
        <v>0</v>
      </c>
      <c r="E260" s="3">
        <v>122</v>
      </c>
      <c r="F260" s="5"/>
      <c r="G260" s="46">
        <f t="shared" si="24"/>
        <v>0</v>
      </c>
    </row>
    <row r="261" spans="1:7">
      <c r="A261" s="3">
        <v>206</v>
      </c>
      <c r="B261" s="3" t="s">
        <v>15</v>
      </c>
      <c r="C261" s="6" t="s">
        <v>233</v>
      </c>
      <c r="D261" s="3" t="s">
        <v>0</v>
      </c>
      <c r="E261" s="3">
        <v>122</v>
      </c>
      <c r="F261" s="5"/>
      <c r="G261" s="46">
        <f t="shared" si="24"/>
        <v>0</v>
      </c>
    </row>
    <row r="262" spans="1:7">
      <c r="A262" s="3">
        <v>207</v>
      </c>
      <c r="B262" s="3" t="s">
        <v>15</v>
      </c>
      <c r="C262" s="6" t="s">
        <v>241</v>
      </c>
      <c r="D262" s="3" t="s">
        <v>0</v>
      </c>
      <c r="E262" s="3">
        <v>122</v>
      </c>
      <c r="F262" s="5"/>
      <c r="G262" s="46">
        <f t="shared" si="24"/>
        <v>0</v>
      </c>
    </row>
    <row r="263" spans="1:7" ht="14.4">
      <c r="A263" s="3">
        <v>208</v>
      </c>
      <c r="B263" s="3" t="s">
        <v>15</v>
      </c>
      <c r="C263" s="6" t="s">
        <v>234</v>
      </c>
      <c r="D263" s="3" t="s">
        <v>0</v>
      </c>
      <c r="E263" s="3">
        <v>122</v>
      </c>
      <c r="F263" s="5"/>
      <c r="G263" s="46">
        <f t="shared" si="24"/>
        <v>0</v>
      </c>
    </row>
    <row r="264" spans="1:7">
      <c r="A264" s="3">
        <v>209</v>
      </c>
      <c r="B264" s="3" t="s">
        <v>15</v>
      </c>
      <c r="C264" s="6" t="s">
        <v>235</v>
      </c>
      <c r="D264" s="3" t="s">
        <v>0</v>
      </c>
      <c r="E264" s="3">
        <v>111</v>
      </c>
      <c r="F264" s="5"/>
      <c r="G264" s="46">
        <f t="shared" si="24"/>
        <v>0</v>
      </c>
    </row>
    <row r="265" spans="1:7">
      <c r="A265" s="3">
        <v>210</v>
      </c>
      <c r="B265" s="3" t="s">
        <v>15</v>
      </c>
      <c r="C265" s="6" t="s">
        <v>236</v>
      </c>
      <c r="D265" s="3" t="s">
        <v>0</v>
      </c>
      <c r="E265" s="3">
        <v>33</v>
      </c>
      <c r="F265" s="5"/>
      <c r="G265" s="46">
        <f t="shared" si="24"/>
        <v>0</v>
      </c>
    </row>
    <row r="266" spans="1:7">
      <c r="A266" s="3">
        <v>211</v>
      </c>
      <c r="B266" s="3" t="s">
        <v>15</v>
      </c>
      <c r="C266" s="6" t="s">
        <v>237</v>
      </c>
      <c r="D266" s="3" t="s">
        <v>0</v>
      </c>
      <c r="E266" s="3">
        <v>65</v>
      </c>
      <c r="F266" s="5"/>
      <c r="G266" s="46">
        <f t="shared" si="24"/>
        <v>0</v>
      </c>
    </row>
    <row r="267" spans="1:7">
      <c r="A267" s="3">
        <v>212</v>
      </c>
      <c r="B267" s="3" t="s">
        <v>15</v>
      </c>
      <c r="C267" s="6" t="s">
        <v>238</v>
      </c>
      <c r="D267" s="3" t="s">
        <v>0</v>
      </c>
      <c r="E267" s="3">
        <v>430</v>
      </c>
      <c r="F267" s="5"/>
      <c r="G267" s="46">
        <f t="shared" si="24"/>
        <v>0</v>
      </c>
    </row>
    <row r="268" spans="1:7">
      <c r="A268" s="3">
        <v>213</v>
      </c>
      <c r="B268" s="3" t="s">
        <v>15</v>
      </c>
      <c r="C268" s="6" t="s">
        <v>239</v>
      </c>
      <c r="D268" s="3" t="s">
        <v>0</v>
      </c>
      <c r="E268" s="3">
        <v>430</v>
      </c>
      <c r="F268" s="5"/>
      <c r="G268" s="46">
        <f t="shared" si="24"/>
        <v>0</v>
      </c>
    </row>
    <row r="269" spans="1:7">
      <c r="A269" s="3">
        <v>214</v>
      </c>
      <c r="B269" s="3" t="s">
        <v>15</v>
      </c>
      <c r="C269" s="6" t="s">
        <v>240</v>
      </c>
      <c r="D269" s="3" t="s">
        <v>0</v>
      </c>
      <c r="E269" s="3">
        <v>220</v>
      </c>
      <c r="F269" s="5"/>
      <c r="G269" s="46">
        <f t="shared" si="24"/>
        <v>0</v>
      </c>
    </row>
    <row r="270" spans="1:7">
      <c r="A270" s="3"/>
      <c r="B270" s="3"/>
      <c r="C270" s="75" t="s">
        <v>217</v>
      </c>
      <c r="D270" s="76"/>
      <c r="E270" s="76"/>
      <c r="F270" s="77"/>
      <c r="G270" s="43">
        <f>SUM(G245:G269)</f>
        <v>0</v>
      </c>
    </row>
    <row r="271" spans="1:7" ht="15" customHeight="1">
      <c r="A271" s="72" t="s">
        <v>169</v>
      </c>
      <c r="B271" s="73"/>
      <c r="C271" s="73"/>
      <c r="D271" s="73"/>
      <c r="E271" s="73"/>
      <c r="F271" s="73"/>
      <c r="G271" s="74"/>
    </row>
    <row r="272" spans="1:7">
      <c r="A272" s="72" t="s">
        <v>161</v>
      </c>
      <c r="B272" s="73"/>
      <c r="C272" s="73"/>
      <c r="D272" s="73"/>
      <c r="E272" s="73"/>
      <c r="F272" s="73"/>
      <c r="G272" s="74"/>
    </row>
    <row r="273" spans="1:7">
      <c r="A273" s="22"/>
      <c r="B273" s="81" t="s">
        <v>80</v>
      </c>
      <c r="C273" s="82"/>
      <c r="D273" s="82"/>
      <c r="E273" s="82"/>
      <c r="F273" s="83"/>
      <c r="G273" s="48">
        <f>G185+G203+G243+G270</f>
        <v>0</v>
      </c>
    </row>
    <row r="274" spans="1:7">
      <c r="A274" s="23"/>
      <c r="B274" s="81" t="s">
        <v>17</v>
      </c>
      <c r="C274" s="82"/>
      <c r="D274" s="82"/>
      <c r="E274" s="82"/>
      <c r="F274" s="83"/>
      <c r="G274" s="49">
        <f>G273*0.21</f>
        <v>0</v>
      </c>
    </row>
    <row r="275" spans="1:7">
      <c r="A275" s="23"/>
      <c r="B275" s="87" t="s">
        <v>81</v>
      </c>
      <c r="C275" s="88"/>
      <c r="D275" s="88"/>
      <c r="E275" s="88"/>
      <c r="F275" s="89"/>
      <c r="G275" s="50">
        <f>SUM(G273:G274)</f>
        <v>0</v>
      </c>
    </row>
  </sheetData>
  <mergeCells count="38">
    <mergeCell ref="C161:F161"/>
    <mergeCell ref="D7:E7"/>
    <mergeCell ref="D10:E10"/>
    <mergeCell ref="A162:G162"/>
    <mergeCell ref="A1:G1"/>
    <mergeCell ref="C59:F59"/>
    <mergeCell ref="C137:F137"/>
    <mergeCell ref="C153:F153"/>
    <mergeCell ref="D152:E152"/>
    <mergeCell ref="A3:E3"/>
    <mergeCell ref="A4:C4"/>
    <mergeCell ref="D4:E4"/>
    <mergeCell ref="C158:F158"/>
    <mergeCell ref="A5:C5"/>
    <mergeCell ref="D5:E5"/>
    <mergeCell ref="D11:E11"/>
    <mergeCell ref="C144:F144"/>
    <mergeCell ref="D12:E12"/>
    <mergeCell ref="A7:C7"/>
    <mergeCell ref="B275:F275"/>
    <mergeCell ref="A14:E14"/>
    <mergeCell ref="A15:C15"/>
    <mergeCell ref="D15:E15"/>
    <mergeCell ref="D19:E19"/>
    <mergeCell ref="D20:E20"/>
    <mergeCell ref="D21:E21"/>
    <mergeCell ref="A167:G167"/>
    <mergeCell ref="C185:F185"/>
    <mergeCell ref="A272:G272"/>
    <mergeCell ref="B273:F273"/>
    <mergeCell ref="B274:F274"/>
    <mergeCell ref="B165:F165"/>
    <mergeCell ref="A271:G271"/>
    <mergeCell ref="C243:F243"/>
    <mergeCell ref="B163:F163"/>
    <mergeCell ref="B164:F164"/>
    <mergeCell ref="C203:F203"/>
    <mergeCell ref="C270:F270"/>
  </mergeCells>
  <phoneticPr fontId="3" type="noConversion"/>
  <pageMargins left="0.7" right="0.7" top="1.167401575" bottom="0.78740157499999996" header="0.3" footer="0.3"/>
  <pageSetup scale="83" orientation="landscape" r:id="rId1"/>
  <headerFooter>
    <oddFooter>&amp;R&amp;"Arial,Obyčejné"&amp;8&amp;P/&amp;N</oddFooter>
  </headerFooter>
  <rowBreaks count="6" manualBreakCount="6">
    <brk id="43" max="6" man="1"/>
    <brk id="76" max="6" man="1"/>
    <brk id="112" max="6" man="1"/>
    <brk id="144" max="6" man="1"/>
    <brk id="166" max="6" man="1"/>
    <brk id="2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</vt:lpstr>
      <vt:lpstr>List3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 Havlová</cp:lastModifiedBy>
  <cp:lastPrinted>2017-05-18T21:48:33Z</cp:lastPrinted>
  <dcterms:created xsi:type="dcterms:W3CDTF">2012-10-19T16:14:20Z</dcterms:created>
  <dcterms:modified xsi:type="dcterms:W3CDTF">2017-09-26T12:33:36Z</dcterms:modified>
</cp:coreProperties>
</file>